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rlando.mendez\Desktop\"/>
    </mc:Choice>
  </mc:AlternateContent>
  <xr:revisionPtr revIDLastSave="0" documentId="13_ncr:1_{6345BD4E-711F-4A1F-8CE1-80E6658B85CD}" xr6:coauthVersionLast="36" xr6:coauthVersionMax="36" xr10:uidLastSave="{00000000-0000-0000-0000-000000000000}"/>
  <bookViews>
    <workbookView xWindow="0" yWindow="0" windowWidth="14730" windowHeight="10455" tabRatio="594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4" l="1"/>
  <c r="D41" i="14"/>
  <c r="D33" i="14"/>
  <c r="D29" i="14"/>
  <c r="D24" i="14" s="1"/>
  <c r="D17" i="14"/>
  <c r="D12" i="14"/>
  <c r="C43" i="14"/>
  <c r="C41" i="14"/>
  <c r="C33" i="14"/>
  <c r="C29" i="14"/>
  <c r="C24" i="14"/>
  <c r="C17" i="14"/>
  <c r="C12" i="14"/>
  <c r="E43" i="13"/>
  <c r="E41" i="13" s="1"/>
  <c r="C43" i="13"/>
  <c r="C41" i="13" s="1"/>
  <c r="E33" i="13"/>
  <c r="D33" i="13"/>
  <c r="C33" i="13"/>
  <c r="E29" i="13"/>
  <c r="E24" i="13" s="1"/>
  <c r="C29" i="13"/>
  <c r="C24" i="13" s="1"/>
  <c r="D24" i="13"/>
  <c r="E17" i="13"/>
  <c r="D17" i="13"/>
  <c r="C17" i="13"/>
  <c r="E12" i="13"/>
  <c r="D12" i="13"/>
  <c r="C12" i="13"/>
  <c r="F13" i="13" l="1"/>
  <c r="G13" i="13"/>
  <c r="H13" i="13"/>
  <c r="I13" i="13"/>
  <c r="H24" i="13" l="1"/>
  <c r="I24" i="13" s="1"/>
  <c r="O43" i="14" l="1"/>
  <c r="N43" i="14"/>
  <c r="M43" i="14"/>
  <c r="L43" i="14"/>
  <c r="U27" i="14" l="1"/>
  <c r="U31" i="14"/>
  <c r="U38" i="14"/>
  <c r="P45" i="14"/>
  <c r="Q45" i="14" s="1"/>
  <c r="R45" i="14" s="1"/>
  <c r="P44" i="14"/>
  <c r="Q44" i="14" s="1"/>
  <c r="R44" i="14" s="1"/>
  <c r="O41" i="14"/>
  <c r="N41" i="14"/>
  <c r="M41" i="14"/>
  <c r="L41" i="14"/>
  <c r="K43" i="14"/>
  <c r="K41" i="14" s="1"/>
  <c r="J43" i="14"/>
  <c r="J41" i="14" s="1"/>
  <c r="I43" i="14"/>
  <c r="I41" i="14" s="1"/>
  <c r="H43" i="14"/>
  <c r="H41" i="14" s="1"/>
  <c r="G43" i="14"/>
  <c r="G41" i="14" s="1"/>
  <c r="F43" i="14"/>
  <c r="F41" i="14" s="1"/>
  <c r="E43" i="14"/>
  <c r="E41" i="14" s="1"/>
  <c r="M26" i="13"/>
  <c r="L27" i="13"/>
  <c r="M27" i="13"/>
  <c r="N27" i="13"/>
  <c r="M29" i="13"/>
  <c r="M30" i="13"/>
  <c r="L31" i="13"/>
  <c r="M31" i="13"/>
  <c r="N31" i="13"/>
  <c r="L38" i="13"/>
  <c r="M38" i="13"/>
  <c r="N38" i="13"/>
  <c r="M42" i="13"/>
  <c r="M43" i="13"/>
  <c r="M44" i="13"/>
  <c r="M45" i="13"/>
  <c r="M46" i="13"/>
  <c r="M47" i="13"/>
  <c r="M48" i="13"/>
  <c r="M49" i="13"/>
  <c r="M50" i="13"/>
  <c r="F45" i="13"/>
  <c r="G45" i="13" s="1"/>
  <c r="H45" i="13"/>
  <c r="I45" i="13" s="1"/>
  <c r="H44" i="13"/>
  <c r="I44" i="13" s="1"/>
  <c r="F44" i="13"/>
  <c r="G44" i="13" s="1"/>
  <c r="L44" i="13"/>
  <c r="L43" i="13" l="1"/>
  <c r="L45" i="13"/>
  <c r="N45" i="13"/>
  <c r="N44" i="13"/>
  <c r="U45" i="14"/>
  <c r="U44" i="14"/>
  <c r="U43" i="14" l="1"/>
  <c r="V44" i="14"/>
  <c r="V45" i="14"/>
  <c r="N43" i="13"/>
  <c r="L34" i="13" l="1"/>
  <c r="U34" i="14"/>
  <c r="P43" i="14"/>
  <c r="Q43" i="14" s="1"/>
  <c r="R43" i="14" s="1"/>
  <c r="H43" i="13"/>
  <c r="I43" i="13" s="1"/>
  <c r="F43" i="13"/>
  <c r="G43" i="13" s="1"/>
  <c r="V43" i="14" l="1"/>
  <c r="U26" i="14" l="1"/>
  <c r="L26" i="13"/>
  <c r="F24" i="13" l="1"/>
  <c r="G24" i="13" s="1"/>
  <c r="P50" i="14" l="1"/>
  <c r="P49" i="14"/>
  <c r="P48" i="14"/>
  <c r="P47" i="14"/>
  <c r="P46" i="14"/>
  <c r="P42" i="14"/>
  <c r="P40" i="14"/>
  <c r="P39" i="14"/>
  <c r="P38" i="14"/>
  <c r="V38" i="14" s="1"/>
  <c r="P37" i="14"/>
  <c r="P36" i="14"/>
  <c r="P35" i="14"/>
  <c r="P34" i="14"/>
  <c r="P32" i="14"/>
  <c r="P31" i="14"/>
  <c r="P30" i="14"/>
  <c r="P26" i="14"/>
  <c r="P27" i="14"/>
  <c r="V27" i="14" s="1"/>
  <c r="P28" i="14"/>
  <c r="P25" i="14"/>
  <c r="P23" i="14"/>
  <c r="P22" i="14"/>
  <c r="P21" i="14"/>
  <c r="P20" i="14"/>
  <c r="P19" i="14"/>
  <c r="P18" i="14"/>
  <c r="P16" i="14"/>
  <c r="P14" i="14"/>
  <c r="P15" i="14"/>
  <c r="P13" i="14"/>
  <c r="F50" i="13" l="1"/>
  <c r="F49" i="13"/>
  <c r="F48" i="13"/>
  <c r="F47" i="13"/>
  <c r="F46" i="13"/>
  <c r="F42" i="13"/>
  <c r="F41" i="13"/>
  <c r="F40" i="13"/>
  <c r="F39" i="13"/>
  <c r="F38" i="13"/>
  <c r="F37" i="13"/>
  <c r="F36" i="13"/>
  <c r="F35" i="13"/>
  <c r="F34" i="13"/>
  <c r="F32" i="13"/>
  <c r="F31" i="13"/>
  <c r="F30" i="13"/>
  <c r="F29" i="13"/>
  <c r="F28" i="13"/>
  <c r="F27" i="13"/>
  <c r="F26" i="13"/>
  <c r="F25" i="13"/>
  <c r="F23" i="13"/>
  <c r="F22" i="13"/>
  <c r="F21" i="13"/>
  <c r="F20" i="13"/>
  <c r="F19" i="13"/>
  <c r="F18" i="13"/>
  <c r="F16" i="13"/>
  <c r="F15" i="13"/>
  <c r="F14" i="13"/>
  <c r="F12" i="13"/>
  <c r="F11" i="13"/>
  <c r="F10" i="13"/>
  <c r="F17" i="13" l="1"/>
  <c r="F33" i="13"/>
  <c r="N26" i="13" l="1"/>
  <c r="O29" i="14"/>
  <c r="Q32" i="14" l="1"/>
  <c r="R32" i="14" s="1"/>
  <c r="G32" i="13"/>
  <c r="H32" i="13"/>
  <c r="I32" i="13" s="1"/>
  <c r="M32" i="13"/>
  <c r="M41" i="13"/>
  <c r="M40" i="13"/>
  <c r="M39" i="13"/>
  <c r="M37" i="13"/>
  <c r="M36" i="13"/>
  <c r="M35" i="13"/>
  <c r="M34" i="13"/>
  <c r="M28" i="13"/>
  <c r="M25" i="13"/>
  <c r="M23" i="13"/>
  <c r="M22" i="13"/>
  <c r="M21" i="13"/>
  <c r="M20" i="13"/>
  <c r="M19" i="13"/>
  <c r="M18" i="13"/>
  <c r="M16" i="13"/>
  <c r="M14" i="13"/>
  <c r="M15" i="13"/>
  <c r="M13" i="13"/>
  <c r="M11" i="13"/>
  <c r="M10" i="13"/>
  <c r="H42" i="13"/>
  <c r="I42" i="13" s="1"/>
  <c r="G42" i="13"/>
  <c r="H46" i="13"/>
  <c r="I46" i="13" s="1"/>
  <c r="G46" i="13"/>
  <c r="H47" i="13"/>
  <c r="I47" i="13" s="1"/>
  <c r="G47" i="13"/>
  <c r="H48" i="13"/>
  <c r="I48" i="13" s="1"/>
  <c r="G48" i="13"/>
  <c r="Q46" i="14"/>
  <c r="R46" i="14" s="1"/>
  <c r="Q47" i="14"/>
  <c r="R47" i="14" s="1"/>
  <c r="Q48" i="14"/>
  <c r="R48" i="14" s="1"/>
  <c r="Q49" i="14"/>
  <c r="R49" i="14" s="1"/>
  <c r="V39" i="14" l="1"/>
  <c r="V26" i="14"/>
  <c r="V40" i="14"/>
  <c r="L16" i="13"/>
  <c r="U16" i="14"/>
  <c r="U15" i="14"/>
  <c r="L15" i="13"/>
  <c r="N16" i="13"/>
  <c r="N13" i="13"/>
  <c r="U14" i="14"/>
  <c r="L14" i="13"/>
  <c r="U20" i="14"/>
  <c r="L20" i="13"/>
  <c r="N18" i="13"/>
  <c r="N25" i="13"/>
  <c r="L40" i="13"/>
  <c r="U40" i="14"/>
  <c r="N42" i="13"/>
  <c r="L48" i="13"/>
  <c r="U48" i="14"/>
  <c r="U32" i="14"/>
  <c r="L32" i="13"/>
  <c r="N15" i="13"/>
  <c r="L28" i="13"/>
  <c r="U28" i="14"/>
  <c r="N10" i="13"/>
  <c r="N20" i="13"/>
  <c r="N22" i="13"/>
  <c r="N35" i="13"/>
  <c r="N37" i="13"/>
  <c r="L46" i="13"/>
  <c r="U46" i="14"/>
  <c r="N50" i="13"/>
  <c r="N32" i="13"/>
  <c r="U21" i="14"/>
  <c r="L21" i="13"/>
  <c r="N28" i="13"/>
  <c r="N39" i="13"/>
  <c r="N46" i="13"/>
  <c r="U50" i="14"/>
  <c r="L50" i="13"/>
  <c r="N19" i="13"/>
  <c r="N34" i="13"/>
  <c r="N48" i="13"/>
  <c r="N11" i="13"/>
  <c r="N23" i="13"/>
  <c r="L10" i="13"/>
  <c r="U10" i="14"/>
  <c r="U13" i="14"/>
  <c r="L13" i="13"/>
  <c r="N14" i="13"/>
  <c r="L18" i="13"/>
  <c r="U18" i="14"/>
  <c r="L22" i="13"/>
  <c r="U22" i="14"/>
  <c r="U25" i="14"/>
  <c r="L25" i="13"/>
  <c r="L24" i="13"/>
  <c r="L30" i="13"/>
  <c r="U30" i="14"/>
  <c r="U35" i="14"/>
  <c r="L35" i="13"/>
  <c r="L37" i="13"/>
  <c r="U37" i="14"/>
  <c r="N40" i="13"/>
  <c r="U47" i="14"/>
  <c r="L47" i="13"/>
  <c r="N49" i="13"/>
  <c r="L36" i="13"/>
  <c r="U36" i="14"/>
  <c r="N21" i="13"/>
  <c r="U11" i="14"/>
  <c r="L11" i="13"/>
  <c r="L19" i="13"/>
  <c r="U19" i="14"/>
  <c r="U23" i="14"/>
  <c r="L23" i="13"/>
  <c r="N30" i="13"/>
  <c r="N36" i="13"/>
  <c r="U39" i="14"/>
  <c r="L39" i="13"/>
  <c r="L42" i="13"/>
  <c r="U42" i="14"/>
  <c r="N47" i="13"/>
  <c r="L49" i="13"/>
  <c r="U49" i="14"/>
  <c r="M24" i="13"/>
  <c r="M12" i="13"/>
  <c r="P41" i="14"/>
  <c r="M33" i="13"/>
  <c r="M17" i="13"/>
  <c r="V23" i="14" l="1"/>
  <c r="V25" i="14"/>
  <c r="V48" i="14"/>
  <c r="V22" i="14"/>
  <c r="V42" i="14"/>
  <c r="V50" i="14"/>
  <c r="V16" i="14"/>
  <c r="V21" i="14"/>
  <c r="V20" i="14"/>
  <c r="V36" i="14"/>
  <c r="V34" i="14"/>
  <c r="V32" i="14"/>
  <c r="V18" i="14"/>
  <c r="V28" i="14"/>
  <c r="V35" i="14"/>
  <c r="V47" i="14"/>
  <c r="V14" i="14"/>
  <c r="V37" i="14"/>
  <c r="V49" i="14"/>
  <c r="V13" i="14"/>
  <c r="V31" i="14"/>
  <c r="V15" i="14"/>
  <c r="V30" i="14"/>
  <c r="V19" i="14"/>
  <c r="V46" i="14"/>
  <c r="N29" i="13"/>
  <c r="N17" i="13"/>
  <c r="U41" i="14"/>
  <c r="L41" i="13"/>
  <c r="N33" i="13"/>
  <c r="U33" i="14"/>
  <c r="L33" i="13"/>
  <c r="U24" i="14"/>
  <c r="U17" i="14"/>
  <c r="L17" i="13"/>
  <c r="U29" i="14"/>
  <c r="L29" i="13"/>
  <c r="N41" i="13"/>
  <c r="L12" i="13"/>
  <c r="U12" i="14"/>
  <c r="N12" i="13"/>
  <c r="N24" i="13" l="1"/>
  <c r="V41" i="14"/>
  <c r="F29" i="14" l="1"/>
  <c r="F24" i="14" s="1"/>
  <c r="G29" i="14"/>
  <c r="G24" i="14" s="1"/>
  <c r="H29" i="14"/>
  <c r="H24" i="14" s="1"/>
  <c r="I29" i="14"/>
  <c r="I24" i="14" s="1"/>
  <c r="J29" i="14"/>
  <c r="J24" i="14" s="1"/>
  <c r="K29" i="14"/>
  <c r="K24" i="14" s="1"/>
  <c r="L29" i="14"/>
  <c r="L24" i="14" s="1"/>
  <c r="M29" i="14"/>
  <c r="M24" i="14" s="1"/>
  <c r="N29" i="14"/>
  <c r="N24" i="14" s="1"/>
  <c r="O24" i="14"/>
  <c r="O33" i="14"/>
  <c r="N33" i="14"/>
  <c r="M33" i="14"/>
  <c r="L33" i="14"/>
  <c r="K33" i="14"/>
  <c r="J33" i="14"/>
  <c r="I33" i="14"/>
  <c r="H33" i="14"/>
  <c r="G33" i="14"/>
  <c r="F33" i="14"/>
  <c r="E33" i="14"/>
  <c r="E29" i="14"/>
  <c r="E24" i="14" s="1"/>
  <c r="O17" i="14"/>
  <c r="N17" i="14"/>
  <c r="M17" i="14"/>
  <c r="L17" i="14"/>
  <c r="K17" i="14"/>
  <c r="J17" i="14"/>
  <c r="I17" i="14"/>
  <c r="H17" i="14"/>
  <c r="G17" i="14"/>
  <c r="F17" i="14"/>
  <c r="E17" i="14"/>
  <c r="O12" i="14"/>
  <c r="N12" i="14"/>
  <c r="M12" i="14"/>
  <c r="L12" i="14"/>
  <c r="K12" i="14"/>
  <c r="J12" i="14"/>
  <c r="I12" i="14"/>
  <c r="H12" i="14"/>
  <c r="G12" i="14"/>
  <c r="F12" i="14"/>
  <c r="E12" i="14"/>
  <c r="P11" i="14"/>
  <c r="V11" i="14" s="1"/>
  <c r="P10" i="14"/>
  <c r="V10" i="14" s="1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U9" i="14" s="1"/>
  <c r="Q50" i="14" l="1"/>
  <c r="R50" i="14" s="1"/>
  <c r="Q42" i="14"/>
  <c r="R42" i="14" s="1"/>
  <c r="Q37" i="14"/>
  <c r="R37" i="14" s="1"/>
  <c r="Q38" i="14"/>
  <c r="R38" i="14" s="1"/>
  <c r="Q34" i="14"/>
  <c r="R34" i="14" s="1"/>
  <c r="Q40" i="14"/>
  <c r="R40" i="14" s="1"/>
  <c r="Q35" i="14"/>
  <c r="R35" i="14" s="1"/>
  <c r="Q36" i="14"/>
  <c r="R36" i="14" s="1"/>
  <c r="Q30" i="14"/>
  <c r="R30" i="14" s="1"/>
  <c r="Q26" i="14"/>
  <c r="R26" i="14" s="1"/>
  <c r="Q27" i="14"/>
  <c r="R27" i="14" s="1"/>
  <c r="Q28" i="14"/>
  <c r="R28" i="14" s="1"/>
  <c r="Q25" i="14"/>
  <c r="R25" i="14" s="1"/>
  <c r="Q19" i="14"/>
  <c r="R19" i="14" s="1"/>
  <c r="Q20" i="14"/>
  <c r="R20" i="14" s="1"/>
  <c r="Q21" i="14"/>
  <c r="R21" i="14" s="1"/>
  <c r="Q22" i="14"/>
  <c r="R22" i="14" s="1"/>
  <c r="Q18" i="14"/>
  <c r="R18" i="14" s="1"/>
  <c r="Q14" i="14"/>
  <c r="R14" i="14" s="1"/>
  <c r="Q13" i="14"/>
  <c r="R13" i="14" s="1"/>
  <c r="Q15" i="14"/>
  <c r="R15" i="14" s="1"/>
  <c r="Q11" i="14"/>
  <c r="R11" i="14" s="1"/>
  <c r="Q10" i="14"/>
  <c r="R10" i="14" s="1"/>
  <c r="E8" i="14"/>
  <c r="E7" i="14" s="1"/>
  <c r="D8" i="14"/>
  <c r="D7" i="14" s="1"/>
  <c r="M8" i="14"/>
  <c r="M7" i="14" s="1"/>
  <c r="P17" i="14"/>
  <c r="V17" i="14" s="1"/>
  <c r="C8" i="14"/>
  <c r="U8" i="14" s="1"/>
  <c r="P33" i="14"/>
  <c r="V33" i="14" s="1"/>
  <c r="G8" i="14"/>
  <c r="G7" i="14" s="1"/>
  <c r="P29" i="14"/>
  <c r="V29" i="14" s="1"/>
  <c r="J8" i="14"/>
  <c r="J7" i="14" s="1"/>
  <c r="P12" i="14"/>
  <c r="V12" i="14" s="1"/>
  <c r="P9" i="14"/>
  <c r="V9" i="14" s="1"/>
  <c r="F8" i="14"/>
  <c r="F7" i="14" s="1"/>
  <c r="L8" i="14"/>
  <c r="L7" i="14" s="1"/>
  <c r="I8" i="14"/>
  <c r="I7" i="14" s="1"/>
  <c r="O8" i="14"/>
  <c r="O7" i="14" s="1"/>
  <c r="K8" i="14"/>
  <c r="K7" i="14" s="1"/>
  <c r="H8" i="14"/>
  <c r="H7" i="14" s="1"/>
  <c r="N8" i="14"/>
  <c r="N7" i="14" s="1"/>
  <c r="P24" i="14"/>
  <c r="V24" i="14" s="1"/>
  <c r="Q16" i="14"/>
  <c r="R16" i="14" s="1"/>
  <c r="Q23" i="14"/>
  <c r="R23" i="14" s="1"/>
  <c r="Q31" i="14"/>
  <c r="R31" i="14" s="1"/>
  <c r="Q39" i="14"/>
  <c r="R39" i="14" s="1"/>
  <c r="Q41" i="14" l="1"/>
  <c r="R41" i="14" s="1"/>
  <c r="Q33" i="14"/>
  <c r="R33" i="14" s="1"/>
  <c r="Q29" i="14"/>
  <c r="R29" i="14" s="1"/>
  <c r="Q17" i="14"/>
  <c r="R17" i="14" s="1"/>
  <c r="Q12" i="14"/>
  <c r="R12" i="14" s="1"/>
  <c r="Q9" i="14"/>
  <c r="R9" i="14" s="1"/>
  <c r="C7" i="14"/>
  <c r="U7" i="14" s="1"/>
  <c r="P7" i="14"/>
  <c r="V7" i="14" s="1"/>
  <c r="P8" i="14"/>
  <c r="V8" i="14" s="1"/>
  <c r="Q24" i="14"/>
  <c r="R24" i="14" s="1"/>
  <c r="Q7" i="14" l="1"/>
  <c r="R7" i="14" s="1"/>
  <c r="Q8" i="14"/>
  <c r="R8" i="14" s="1"/>
  <c r="H50" i="13" l="1"/>
  <c r="I50" i="13" s="1"/>
  <c r="G50" i="13"/>
  <c r="H49" i="13"/>
  <c r="I49" i="13" s="1"/>
  <c r="G49" i="13"/>
  <c r="H40" i="13"/>
  <c r="I40" i="13" s="1"/>
  <c r="G40" i="13"/>
  <c r="H39" i="13"/>
  <c r="I39" i="13" s="1"/>
  <c r="G39" i="13"/>
  <c r="H38" i="13"/>
  <c r="I38" i="13" s="1"/>
  <c r="G38" i="13"/>
  <c r="H37" i="13"/>
  <c r="I37" i="13" s="1"/>
  <c r="G37" i="13"/>
  <c r="H36" i="13"/>
  <c r="I36" i="13" s="1"/>
  <c r="G36" i="13"/>
  <c r="H35" i="13"/>
  <c r="I35" i="13" s="1"/>
  <c r="G35" i="13"/>
  <c r="H34" i="13"/>
  <c r="I34" i="13" s="1"/>
  <c r="G34" i="13"/>
  <c r="H31" i="13"/>
  <c r="I31" i="13" s="1"/>
  <c r="G31" i="13"/>
  <c r="H30" i="13"/>
  <c r="I30" i="13" s="1"/>
  <c r="G30" i="13"/>
  <c r="H28" i="13"/>
  <c r="I28" i="13" s="1"/>
  <c r="G28" i="13"/>
  <c r="H27" i="13"/>
  <c r="I27" i="13" s="1"/>
  <c r="G27" i="13"/>
  <c r="H26" i="13"/>
  <c r="I26" i="13" s="1"/>
  <c r="G26" i="13"/>
  <c r="H25" i="13"/>
  <c r="I25" i="13" s="1"/>
  <c r="G25" i="13"/>
  <c r="H23" i="13"/>
  <c r="I23" i="13" s="1"/>
  <c r="G23" i="13"/>
  <c r="H22" i="13"/>
  <c r="I22" i="13" s="1"/>
  <c r="G22" i="13"/>
  <c r="H21" i="13"/>
  <c r="I21" i="13" s="1"/>
  <c r="G21" i="13"/>
  <c r="H20" i="13"/>
  <c r="I20" i="13" s="1"/>
  <c r="G20" i="13"/>
  <c r="H19" i="13"/>
  <c r="I19" i="13" s="1"/>
  <c r="G19" i="13"/>
  <c r="H18" i="13"/>
  <c r="I18" i="13" s="1"/>
  <c r="G18" i="13"/>
  <c r="H16" i="13"/>
  <c r="I16" i="13" s="1"/>
  <c r="G16" i="13"/>
  <c r="H15" i="13"/>
  <c r="I15" i="13" s="1"/>
  <c r="G15" i="13"/>
  <c r="H14" i="13"/>
  <c r="I14" i="13" s="1"/>
  <c r="G14" i="13"/>
  <c r="H11" i="13"/>
  <c r="I11" i="13" s="1"/>
  <c r="G11" i="13"/>
  <c r="H10" i="13"/>
  <c r="I10" i="13" s="1"/>
  <c r="G10" i="13"/>
  <c r="E9" i="13"/>
  <c r="D9" i="13"/>
  <c r="C9" i="13"/>
  <c r="L9" i="13" l="1"/>
  <c r="C8" i="13"/>
  <c r="M9" i="13"/>
  <c r="D8" i="13"/>
  <c r="M8" i="13" s="1"/>
  <c r="N9" i="13"/>
  <c r="E8" i="13"/>
  <c r="H12" i="13"/>
  <c r="I12" i="13" s="1"/>
  <c r="H9" i="13"/>
  <c r="I9" i="13" s="1"/>
  <c r="H29" i="13"/>
  <c r="I29" i="13" s="1"/>
  <c r="G29" i="13"/>
  <c r="H33" i="13"/>
  <c r="I33" i="13" s="1"/>
  <c r="H41" i="13"/>
  <c r="I41" i="13" s="1"/>
  <c r="H17" i="13"/>
  <c r="I17" i="13" s="1"/>
  <c r="G33" i="13"/>
  <c r="G17" i="13"/>
  <c r="F9" i="13"/>
  <c r="G9" i="13" s="1"/>
  <c r="G12" i="13"/>
  <c r="G41" i="13"/>
  <c r="L8" i="13" l="1"/>
  <c r="N8" i="13"/>
  <c r="D7" i="13"/>
  <c r="M7" i="13" s="1"/>
  <c r="C7" i="13" l="1"/>
  <c r="L7" i="13" s="1"/>
  <c r="F8" i="13"/>
  <c r="G8" i="13" s="1"/>
  <c r="H8" i="13"/>
  <c r="I8" i="13" s="1"/>
  <c r="E7" i="13"/>
  <c r="N7" i="13" s="1"/>
  <c r="F7" i="13" l="1"/>
  <c r="G7" i="13" s="1"/>
  <c r="H7" i="13"/>
  <c r="I7" i="13" s="1"/>
</calcChain>
</file>

<file path=xl/sharedStrings.xml><?xml version="1.0" encoding="utf-8"?>
<sst xmlns="http://schemas.openxmlformats.org/spreadsheetml/2006/main" count="128" uniqueCount="74">
  <si>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</si>
  <si>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</si>
  <si>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</si>
  <si>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</si>
  <si>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</si>
  <si>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</si>
  <si>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</si>
  <si>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</si>
  <si>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</si>
  <si>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</si>
  <si>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</si>
  <si>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</si>
  <si>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</si>
  <si>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</si>
  <si>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</si>
  <si>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</si>
  <si>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</si>
  <si>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</si>
  <si>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</si>
  <si>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</si>
  <si>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</si>
  <si>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</si>
  <si>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</si>
  <si>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</si>
  <si>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</si>
  <si>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</si>
  <si>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</si>
  <si>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</si>
  <si>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</si>
  <si>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</si>
  <si>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</si>
  <si>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</si>
  <si>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</si>
  <si>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</si>
  <si>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</si>
  <si>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</si>
  <si>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Fuente: Dirección General de Tesorería, según reportes preliminares del Departamento de Ingresos Bancarios.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</si>
  <si>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</si>
  <si>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</si>
  <si>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</si>
  <si>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</si>
  <si>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</si>
  <si>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</si>
  <si>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</si>
  <si>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</si>
  <si>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</si>
  <si>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</si>
  <si>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</si>
  <si>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</si>
  <si>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</si>
  <si>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</si>
  <si>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</si>
  <si>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</si>
  <si>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</si>
  <si>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</si>
  <si>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</si>
  <si>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</si>
  <si>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</si>
  <si>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</si>
  <si>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</si>
  <si>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</si>
  <si>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</si>
  <si>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</si>
  <si>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</si>
  <si>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</si>
  <si>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</si>
  <si>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</si>
  <si>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Variac. 25 / 24</t>
  </si>
  <si>
    <t>Variac. 25 / Pto. 25</t>
  </si>
  <si>
    <t>Pto. 2025</t>
  </si>
  <si>
    <t>Al  31 Ene.</t>
  </si>
  <si>
    <t>Al 31 Ene.</t>
  </si>
  <si>
    <t>INGRESOS AL 31 DE ENERO DE 2025, VRS EJECUTADO  2024 (preliminar)</t>
  </si>
  <si>
    <t>COMPARATIVO ACUMULADO AL 31 DE ENERO DE 2025, VRS EJECUTADO  2024 Y PRESUPUESTO 2025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</si>
</sst>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20" x14ac:knownFonts="1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b/>
      <vertAlign val="superscript"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6" fontId="10" fillId="0" borderId="0" applyFont="0" applyFill="0" applyBorder="0" applyAlignment="0" applyProtection="0"/>
    <xf numFmtId="168" fontId="14" fillId="0" borderId="0">
      <protection locked="0"/>
    </xf>
    <xf numFmtId="169" fontId="14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>
      <protection locked="0"/>
    </xf>
    <xf numFmtId="0" fontId="12" fillId="6" borderId="0" applyNumberFormat="0" applyBorder="0" applyAlignment="0" applyProtection="0"/>
    <xf numFmtId="0" fontId="10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1" fillId="0" borderId="0"/>
    <xf numFmtId="0" fontId="16" fillId="0" borderId="0"/>
    <xf numFmtId="0" fontId="10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3" fillId="0" borderId="5" applyNumberFormat="0" applyFill="0" applyAlignment="0" applyProtection="0"/>
    <xf numFmtId="167" fontId="14" fillId="0" borderId="6">
      <protection locked="0"/>
    </xf>
    <xf numFmtId="0" fontId="19" fillId="0" borderId="0"/>
    <xf numFmtId="0" fontId="19" fillId="0" borderId="0"/>
    <xf numFmtId="0" fontId="19" fillId="0" borderId="0"/>
  </cellStyleXfs>
  <cellXfs count="50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1" fillId="4" borderId="0" xfId="1" applyFont="1" applyFill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5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0" fontId="8" fillId="0" borderId="0" xfId="1" applyFont="1" applyFill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9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4"/>
  <sheetViews>
    <sheetView showGridLines="0" tabSelected="1" zoomScale="80" zoomScaleNormal="80" zoomScaleSheetLayoutView="70" workbookViewId="0">
      <selection activeCell="X10" sqref="X10"/>
    </sheetView>
  </sheetViews>
  <sheetFormatPr baseColWidth="10" defaultRowHeight="12.75" x14ac:dyDescent="0.2"/>
  <cols>
    <col min="1" max="1" width="1.7109375" style="2" customWidth="1"/>
    <col min="2" max="2" width="62.7109375" style="2" customWidth="1"/>
    <col min="3" max="3" width="10.7109375" style="2" customWidth="1"/>
    <col min="4" max="5" width="7.85546875" style="2" customWidth="1"/>
    <col min="6" max="6" width="8" style="2" customWidth="1"/>
    <col min="7" max="7" width="8.85546875" style="2" customWidth="1"/>
    <col min="8" max="15" width="7.7109375" style="2" customWidth="1"/>
    <col min="16" max="16" width="10.7109375" style="2" customWidth="1"/>
    <col min="17" max="17" width="9.7109375" style="2" customWidth="1"/>
    <col min="18" max="18" width="12" style="2" customWidth="1"/>
    <col min="19" max="19" width="1.7109375" style="2" customWidth="1"/>
    <col min="20" max="20" width="11.42578125" style="2" customWidth="1"/>
    <col min="21" max="22" width="13.71093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7"/>
      <c r="P1" s="37"/>
      <c r="Q1" s="37"/>
      <c r="R1" s="1"/>
      <c r="S1" s="1"/>
      <c r="T1" s="1"/>
      <c r="X1" s="24"/>
    </row>
    <row r="2" spans="1:26" ht="15.75" x14ac:dyDescent="0.25">
      <c r="A2" s="1"/>
      <c r="B2" s="42" t="s">
        <v>72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1"/>
      <c r="T2" s="1"/>
      <c r="Y2" s="24"/>
    </row>
    <row r="3" spans="1:26" ht="16.5" customHeight="1" x14ac:dyDescent="0.25">
      <c r="A3" s="1"/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1"/>
      <c r="T3" s="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 x14ac:dyDescent="0.2">
      <c r="A5" s="1"/>
      <c r="B5" s="43" t="s">
        <v>1</v>
      </c>
      <c r="C5" s="25" t="s">
        <v>62</v>
      </c>
      <c r="D5" s="44" t="s">
        <v>66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 t="s">
        <v>2</v>
      </c>
      <c r="R5" s="46"/>
      <c r="S5" s="1"/>
      <c r="T5" s="1"/>
      <c r="U5" s="1"/>
      <c r="V5" s="1"/>
    </row>
    <row r="6" spans="1:26" ht="31.5" customHeight="1" x14ac:dyDescent="0.2">
      <c r="A6" s="1"/>
      <c r="B6" s="43"/>
      <c r="C6" s="23" t="s">
        <v>70</v>
      </c>
      <c r="D6" s="26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70</v>
      </c>
      <c r="Q6" s="27" t="s">
        <v>3</v>
      </c>
      <c r="R6" s="28" t="s">
        <v>4</v>
      </c>
      <c r="S6" s="1"/>
      <c r="T6" s="1"/>
      <c r="U6" s="1"/>
      <c r="V6" s="1"/>
      <c r="Z6" s="24"/>
    </row>
    <row r="7" spans="1:26" ht="21" customHeight="1" x14ac:dyDescent="0.4">
      <c r="A7" s="1"/>
      <c r="B7" s="3" t="s">
        <v>52</v>
      </c>
      <c r="C7" s="4">
        <f>+C8+C41</f>
        <v>777.00292644000001</v>
      </c>
      <c r="D7" s="4">
        <f>+D8+D41</f>
        <v>740.32539870999994</v>
      </c>
      <c r="E7" s="4">
        <f t="shared" ref="E7:O7" si="0">+E8+E41</f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740.32539870999994</v>
      </c>
      <c r="Q7" s="5">
        <f t="shared" ref="Q7:Q42" si="1">+P7-C7</f>
        <v>-36.677527730000065</v>
      </c>
      <c r="R7" s="5">
        <f t="shared" ref="R7:R42" si="2">IF(ISNUMBER(+Q7/C7*100), +Q7/C7*100, "")</f>
        <v>-4.7203847607171525</v>
      </c>
      <c r="S7" s="1"/>
      <c r="T7" s="6"/>
      <c r="U7" s="6" t="e">
        <f>C7-#REF!</f>
        <v>#REF!</v>
      </c>
      <c r="V7" s="6" t="e">
        <f>P7-#REF!</f>
        <v>#REF!</v>
      </c>
      <c r="X7" s="29"/>
    </row>
    <row r="8" spans="1:26" ht="21" customHeight="1" x14ac:dyDescent="0.4">
      <c r="A8" s="1"/>
      <c r="B8" s="3" t="s">
        <v>5</v>
      </c>
      <c r="C8" s="5">
        <f>+C9+C12+C16+C17+C24+C33</f>
        <v>759.74394745999996</v>
      </c>
      <c r="D8" s="5">
        <f>+D9+D12+D16+D17+D24+D33</f>
        <v>709.78513874999999</v>
      </c>
      <c r="E8" s="5">
        <f t="shared" ref="E8:O8" si="3">+E9+E12+E16+E17+E24+E33</f>
        <v>0</v>
      </c>
      <c r="F8" s="5">
        <f t="shared" si="3"/>
        <v>0</v>
      </c>
      <c r="G8" s="5">
        <f t="shared" si="3"/>
        <v>0</v>
      </c>
      <c r="H8" s="5">
        <f t="shared" si="3"/>
        <v>0</v>
      </c>
      <c r="I8" s="5">
        <f t="shared" si="3"/>
        <v>0</v>
      </c>
      <c r="J8" s="5">
        <f t="shared" si="3"/>
        <v>0</v>
      </c>
      <c r="K8" s="5">
        <f t="shared" si="3"/>
        <v>0</v>
      </c>
      <c r="L8" s="5">
        <f t="shared" si="3"/>
        <v>0</v>
      </c>
      <c r="M8" s="5">
        <f t="shared" si="3"/>
        <v>0</v>
      </c>
      <c r="N8" s="5">
        <f t="shared" si="3"/>
        <v>0</v>
      </c>
      <c r="O8" s="5">
        <f t="shared" si="3"/>
        <v>0</v>
      </c>
      <c r="P8" s="5">
        <f>SUM(D8:O8)</f>
        <v>709.78513874999999</v>
      </c>
      <c r="Q8" s="5">
        <f t="shared" si="1"/>
        <v>-49.958808709999971</v>
      </c>
      <c r="R8" s="5">
        <f t="shared" si="2"/>
        <v>-6.5757429035168817</v>
      </c>
      <c r="S8" s="1"/>
      <c r="T8" s="6"/>
      <c r="U8" s="6" t="e">
        <f>C8-#REF!</f>
        <v>#REF!</v>
      </c>
      <c r="V8" s="6" t="e">
        <f>P8-#REF!</f>
        <v>#REF!</v>
      </c>
      <c r="W8" s="24"/>
      <c r="Z8" s="29"/>
    </row>
    <row r="9" spans="1:26" ht="21" customHeight="1" x14ac:dyDescent="0.25">
      <c r="A9" s="1"/>
      <c r="B9" s="7" t="s">
        <v>6</v>
      </c>
      <c r="C9" s="8">
        <f>SUM(C10:C11)</f>
        <v>336.24379841999996</v>
      </c>
      <c r="D9" s="8">
        <f>SUM(D10:D11)</f>
        <v>357.37584350999998</v>
      </c>
      <c r="E9" s="8">
        <f>SUM(E10:E11)</f>
        <v>0</v>
      </c>
      <c r="F9" s="8">
        <f t="shared" ref="F9:O9" si="4">SUM(F10:F11)</f>
        <v>0</v>
      </c>
      <c r="G9" s="8">
        <f t="shared" si="4"/>
        <v>0</v>
      </c>
      <c r="H9" s="8">
        <f t="shared" si="4"/>
        <v>0</v>
      </c>
      <c r="I9" s="8">
        <f t="shared" si="4"/>
        <v>0</v>
      </c>
      <c r="J9" s="8">
        <f t="shared" si="4"/>
        <v>0</v>
      </c>
      <c r="K9" s="8">
        <f t="shared" si="4"/>
        <v>0</v>
      </c>
      <c r="L9" s="8">
        <f t="shared" si="4"/>
        <v>0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>SUM(D9:O9)</f>
        <v>357.37584350999998</v>
      </c>
      <c r="Q9" s="8">
        <f t="shared" si="1"/>
        <v>21.13204509000002</v>
      </c>
      <c r="R9" s="8">
        <f t="shared" si="2"/>
        <v>6.2847389868003214</v>
      </c>
      <c r="S9" s="1"/>
      <c r="T9" s="6"/>
      <c r="U9" s="6" t="e">
        <f>C9-#REF!</f>
        <v>#REF!</v>
      </c>
      <c r="V9" s="6" t="e">
        <f>P9-#REF!</f>
        <v>#REF!</v>
      </c>
      <c r="X9" s="29"/>
      <c r="Y9" s="24"/>
    </row>
    <row r="10" spans="1:26" ht="15" customHeight="1" x14ac:dyDescent="0.25">
      <c r="A10" s="1"/>
      <c r="B10" s="9" t="s">
        <v>7</v>
      </c>
      <c r="C10" s="10">
        <v>163.6142562</v>
      </c>
      <c r="D10" s="10">
        <v>175.55439364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>
        <f t="shared" ref="P10:P42" si="5">SUM(D10:O10)</f>
        <v>175.55439364</v>
      </c>
      <c r="Q10" s="10">
        <f t="shared" si="1"/>
        <v>11.940137440000001</v>
      </c>
      <c r="R10" s="10">
        <f t="shared" si="2"/>
        <v>7.2977365892887285</v>
      </c>
      <c r="S10" s="1"/>
      <c r="T10" s="6"/>
      <c r="U10" s="6" t="e">
        <f>C10-#REF!</f>
        <v>#REF!</v>
      </c>
      <c r="V10" s="6" t="e">
        <f>P10-#REF!</f>
        <v>#REF!</v>
      </c>
      <c r="Z10" s="29"/>
    </row>
    <row r="11" spans="1:26" ht="15" customHeight="1" x14ac:dyDescent="0.25">
      <c r="A11" s="1"/>
      <c r="B11" s="9" t="s">
        <v>8</v>
      </c>
      <c r="C11" s="10">
        <v>172.62954221999999</v>
      </c>
      <c r="D11" s="10">
        <v>181.82144987000001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>
        <f t="shared" si="5"/>
        <v>181.82144987000001</v>
      </c>
      <c r="Q11" s="10">
        <f t="shared" si="1"/>
        <v>9.1919076500000187</v>
      </c>
      <c r="R11" s="10">
        <f t="shared" si="2"/>
        <v>5.3246434716752038</v>
      </c>
      <c r="S11" s="1"/>
      <c r="T11" s="6"/>
      <c r="U11" s="6" t="e">
        <f>C11-#REF!</f>
        <v>#REF!</v>
      </c>
      <c r="V11" s="6" t="e">
        <f>P11-#REF!</f>
        <v>#REF!</v>
      </c>
      <c r="Y11" s="35"/>
      <c r="Z11" s="29"/>
    </row>
    <row r="12" spans="1:26" ht="21" customHeight="1" x14ac:dyDescent="0.25">
      <c r="A12" s="1"/>
      <c r="B12" s="7" t="s">
        <v>9</v>
      </c>
      <c r="C12" s="8">
        <f>SUM(C13:C15)</f>
        <v>357.84662495999999</v>
      </c>
      <c r="D12" s="8">
        <f>SUM(D13:D15)</f>
        <v>283.81552932</v>
      </c>
      <c r="E12" s="8">
        <f>SUM(E13:E15)</f>
        <v>0</v>
      </c>
      <c r="F12" s="8">
        <f t="shared" ref="F12:O12" si="6">SUM(F13:F15)</f>
        <v>0</v>
      </c>
      <c r="G12" s="8">
        <f t="shared" si="6"/>
        <v>0</v>
      </c>
      <c r="H12" s="8">
        <f t="shared" si="6"/>
        <v>0</v>
      </c>
      <c r="I12" s="8">
        <f t="shared" si="6"/>
        <v>0</v>
      </c>
      <c r="J12" s="8">
        <f t="shared" si="6"/>
        <v>0</v>
      </c>
      <c r="K12" s="8">
        <f t="shared" si="6"/>
        <v>0</v>
      </c>
      <c r="L12" s="8">
        <f t="shared" si="6"/>
        <v>0</v>
      </c>
      <c r="M12" s="8">
        <f t="shared" si="6"/>
        <v>0</v>
      </c>
      <c r="N12" s="8">
        <f t="shared" si="6"/>
        <v>0</v>
      </c>
      <c r="O12" s="8">
        <f t="shared" si="6"/>
        <v>0</v>
      </c>
      <c r="P12" s="8">
        <f>SUM(D12:O12)</f>
        <v>283.81552932</v>
      </c>
      <c r="Q12" s="8">
        <f t="shared" si="1"/>
        <v>-74.03109563999999</v>
      </c>
      <c r="R12" s="8">
        <f t="shared" si="2"/>
        <v>-20.687940161032724</v>
      </c>
      <c r="S12" s="1"/>
      <c r="T12" s="6"/>
      <c r="U12" s="6" t="e">
        <f>C12-#REF!</f>
        <v>#REF!</v>
      </c>
      <c r="V12" s="6" t="e">
        <f>P12-#REF!</f>
        <v>#REF!</v>
      </c>
      <c r="X12" s="29"/>
    </row>
    <row r="13" spans="1:26" ht="15" customHeight="1" x14ac:dyDescent="0.25">
      <c r="A13" s="1"/>
      <c r="B13" s="9" t="s">
        <v>7</v>
      </c>
      <c r="C13" s="10">
        <v>98.749413099999998</v>
      </c>
      <c r="D13" s="10">
        <v>7.6299250899999995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>
        <f t="shared" si="5"/>
        <v>7.6299250899999995</v>
      </c>
      <c r="Q13" s="10">
        <f t="shared" si="1"/>
        <v>-91.119488009999998</v>
      </c>
      <c r="R13" s="10">
        <f t="shared" si="2"/>
        <v>-92.273447658596766</v>
      </c>
      <c r="S13" s="1"/>
      <c r="T13" s="6"/>
      <c r="U13" s="6" t="e">
        <f>C13-#REF!</f>
        <v>#REF!</v>
      </c>
      <c r="V13" s="6" t="e">
        <f>P13-#REF!</f>
        <v>#REF!</v>
      </c>
      <c r="X13" s="29"/>
    </row>
    <row r="14" spans="1:26" ht="15" customHeight="1" x14ac:dyDescent="0.25">
      <c r="A14" s="1"/>
      <c r="B14" s="9" t="s">
        <v>10</v>
      </c>
      <c r="C14" s="10">
        <v>181.43846958999998</v>
      </c>
      <c r="D14" s="10">
        <v>194.17776892999998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>
        <f t="shared" si="5"/>
        <v>194.17776892999998</v>
      </c>
      <c r="Q14" s="10">
        <f t="shared" si="1"/>
        <v>12.739299340000002</v>
      </c>
      <c r="R14" s="10">
        <f t="shared" si="2"/>
        <v>7.0212779951171562</v>
      </c>
      <c r="S14" s="1"/>
      <c r="T14" s="6"/>
      <c r="U14" s="6" t="e">
        <f>C14-#REF!</f>
        <v>#REF!</v>
      </c>
      <c r="V14" s="6" t="e">
        <f>P14-#REF!</f>
        <v>#REF!</v>
      </c>
      <c r="Y14" s="35"/>
      <c r="Z14" s="29"/>
    </row>
    <row r="15" spans="1:26" ht="15" customHeight="1" x14ac:dyDescent="0.25">
      <c r="A15" s="1"/>
      <c r="B15" s="9" t="s">
        <v>11</v>
      </c>
      <c r="C15" s="10">
        <v>77.658742270000005</v>
      </c>
      <c r="D15" s="10">
        <v>82.007835300000011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>
        <f t="shared" si="5"/>
        <v>82.007835300000011</v>
      </c>
      <c r="Q15" s="10">
        <f t="shared" si="1"/>
        <v>4.3490930300000059</v>
      </c>
      <c r="R15" s="10">
        <f t="shared" si="2"/>
        <v>5.6002619961050852</v>
      </c>
      <c r="S15" s="1"/>
      <c r="T15" s="6"/>
      <c r="U15" s="6" t="e">
        <f>C15-#REF!</f>
        <v>#REF!</v>
      </c>
      <c r="V15" s="6" t="e">
        <f>P15-#REF!</f>
        <v>#REF!</v>
      </c>
      <c r="Y15" s="35"/>
      <c r="Z15" s="29"/>
    </row>
    <row r="16" spans="1:26" ht="21" customHeight="1" x14ac:dyDescent="0.25">
      <c r="A16" s="1"/>
      <c r="B16" s="7" t="s">
        <v>53</v>
      </c>
      <c r="C16" s="8">
        <v>27.917772859999999</v>
      </c>
      <c r="D16" s="8">
        <v>29.148535150000001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>
        <f t="shared" si="5"/>
        <v>29.148535150000001</v>
      </c>
      <c r="Q16" s="8">
        <f t="shared" si="1"/>
        <v>1.2307622900000013</v>
      </c>
      <c r="R16" s="8">
        <f t="shared" si="2"/>
        <v>4.4085260531774422</v>
      </c>
      <c r="S16" s="1"/>
      <c r="T16" s="6"/>
      <c r="U16" s="6" t="e">
        <f>C16-#REF!</f>
        <v>#REF!</v>
      </c>
      <c r="V16" s="6" t="e">
        <f>P16-#REF!</f>
        <v>#REF!</v>
      </c>
      <c r="Y16" s="35"/>
      <c r="Z16" s="29"/>
    </row>
    <row r="17" spans="1:24" ht="21" customHeight="1" x14ac:dyDescent="0.25">
      <c r="A17" s="1"/>
      <c r="B17" s="7" t="s">
        <v>12</v>
      </c>
      <c r="C17" s="8">
        <f>SUM(C18:C23)</f>
        <v>22.79636133</v>
      </c>
      <c r="D17" s="8">
        <f>SUM(D18:D23)</f>
        <v>22.990357060000001</v>
      </c>
      <c r="E17" s="8">
        <f>SUM(E18:E23)</f>
        <v>0</v>
      </c>
      <c r="F17" s="8">
        <f t="shared" ref="F17:O17" si="7">SUM(F18:F23)</f>
        <v>0</v>
      </c>
      <c r="G17" s="8">
        <f t="shared" si="7"/>
        <v>0</v>
      </c>
      <c r="H17" s="8">
        <f t="shared" si="7"/>
        <v>0</v>
      </c>
      <c r="I17" s="8">
        <f t="shared" si="7"/>
        <v>0</v>
      </c>
      <c r="J17" s="8">
        <f t="shared" si="7"/>
        <v>0</v>
      </c>
      <c r="K17" s="8">
        <f t="shared" si="7"/>
        <v>0</v>
      </c>
      <c r="L17" s="8">
        <f t="shared" si="7"/>
        <v>0</v>
      </c>
      <c r="M17" s="8">
        <f t="shared" si="7"/>
        <v>0</v>
      </c>
      <c r="N17" s="8">
        <f t="shared" si="7"/>
        <v>0</v>
      </c>
      <c r="O17" s="8">
        <f t="shared" si="7"/>
        <v>0</v>
      </c>
      <c r="P17" s="8">
        <f>SUM(D17:O17)</f>
        <v>22.990357060000001</v>
      </c>
      <c r="Q17" s="8">
        <f t="shared" si="1"/>
        <v>0.19399573000000103</v>
      </c>
      <c r="R17" s="8">
        <f t="shared" si="2"/>
        <v>0.8509942757605915</v>
      </c>
      <c r="S17" s="1"/>
      <c r="T17" s="6"/>
      <c r="U17" s="6" t="e">
        <f>C17-#REF!</f>
        <v>#REF!</v>
      </c>
      <c r="V17" s="6" t="e">
        <f>P17-#REF!</f>
        <v>#REF!</v>
      </c>
      <c r="X17" s="29"/>
    </row>
    <row r="18" spans="1:24" ht="15" customHeight="1" x14ac:dyDescent="0.25">
      <c r="A18" s="1"/>
      <c r="B18" s="9" t="s">
        <v>13</v>
      </c>
      <c r="C18" s="10">
        <v>12.57503472</v>
      </c>
      <c r="D18" s="10">
        <v>2.5480479599999999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>
        <f t="shared" si="5"/>
        <v>2.5480479599999999</v>
      </c>
      <c r="Q18" s="10">
        <f t="shared" si="1"/>
        <v>-10.02698676</v>
      </c>
      <c r="R18" s="10">
        <f t="shared" si="2"/>
        <v>-79.737249107173838</v>
      </c>
      <c r="S18" s="1"/>
      <c r="T18" s="6"/>
      <c r="U18" s="6" t="e">
        <f>C18-#REF!</f>
        <v>#REF!</v>
      </c>
      <c r="V18" s="6" t="e">
        <f>P18-#REF!</f>
        <v>#REF!</v>
      </c>
      <c r="X18" s="29"/>
    </row>
    <row r="19" spans="1:24" ht="15" customHeight="1" x14ac:dyDescent="0.25">
      <c r="A19" s="1"/>
      <c r="B19" s="9" t="s">
        <v>14</v>
      </c>
      <c r="C19" s="10">
        <v>1.3141092899999998</v>
      </c>
      <c r="D19" s="10">
        <v>11.415559890000001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>
        <f t="shared" si="5"/>
        <v>11.415559890000001</v>
      </c>
      <c r="Q19" s="10">
        <f t="shared" si="1"/>
        <v>10.101450600000002</v>
      </c>
      <c r="R19" s="10">
        <f t="shared" si="2"/>
        <v>768.69181862339644</v>
      </c>
      <c r="S19" s="1"/>
      <c r="T19" s="6"/>
      <c r="U19" s="6" t="e">
        <f>C19-#REF!</f>
        <v>#REF!</v>
      </c>
      <c r="V19" s="6" t="e">
        <f>P19-#REF!</f>
        <v>#REF!</v>
      </c>
      <c r="X19" s="29"/>
    </row>
    <row r="20" spans="1:24" ht="15" customHeight="1" x14ac:dyDescent="0.25">
      <c r="A20" s="1"/>
      <c r="B20" s="9" t="s">
        <v>15</v>
      </c>
      <c r="C20" s="10">
        <v>2.6197616099999999</v>
      </c>
      <c r="D20" s="10">
        <v>2.1177919700000003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>
        <f t="shared" si="5"/>
        <v>2.1177919700000003</v>
      </c>
      <c r="Q20" s="10">
        <f t="shared" si="1"/>
        <v>-0.50196963999999955</v>
      </c>
      <c r="R20" s="10">
        <f t="shared" si="2"/>
        <v>-19.160889986474746</v>
      </c>
      <c r="S20" s="1"/>
      <c r="T20" s="6"/>
      <c r="U20" s="6" t="e">
        <f>C20-#REF!</f>
        <v>#REF!</v>
      </c>
      <c r="V20" s="6" t="e">
        <f>P20-#REF!</f>
        <v>#REF!</v>
      </c>
      <c r="X20" s="29"/>
    </row>
    <row r="21" spans="1:24" ht="15" customHeight="1" x14ac:dyDescent="0.25">
      <c r="A21" s="1"/>
      <c r="B21" s="9" t="s">
        <v>16</v>
      </c>
      <c r="C21" s="10">
        <v>6.2300449899999997</v>
      </c>
      <c r="D21" s="10">
        <v>6.3219826499999998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>
        <f t="shared" si="5"/>
        <v>6.3219826499999998</v>
      </c>
      <c r="Q21" s="10">
        <f t="shared" si="1"/>
        <v>9.1937660000000143E-2</v>
      </c>
      <c r="R21" s="10">
        <f t="shared" si="2"/>
        <v>1.4757142227314823</v>
      </c>
      <c r="S21" s="1"/>
      <c r="T21" s="6"/>
      <c r="U21" s="6" t="e">
        <f>C21-#REF!</f>
        <v>#REF!</v>
      </c>
      <c r="V21" s="6" t="e">
        <f>P21-#REF!</f>
        <v>#REF!</v>
      </c>
      <c r="X21" s="29"/>
    </row>
    <row r="22" spans="1:24" ht="15" customHeight="1" x14ac:dyDescent="0.25">
      <c r="A22" s="1"/>
      <c r="B22" s="9" t="s">
        <v>17</v>
      </c>
      <c r="C22" s="10">
        <v>5.7410719999999998E-2</v>
      </c>
      <c r="D22" s="10">
        <v>6.1061669999999998E-2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>
        <f t="shared" si="5"/>
        <v>6.1061669999999998E-2</v>
      </c>
      <c r="Q22" s="10">
        <f t="shared" si="1"/>
        <v>3.65095E-3</v>
      </c>
      <c r="R22" s="10">
        <f t="shared" si="2"/>
        <v>6.3593523996912076</v>
      </c>
      <c r="S22" s="1"/>
      <c r="T22" s="6"/>
      <c r="U22" s="6" t="e">
        <f>C22-#REF!</f>
        <v>#REF!</v>
      </c>
      <c r="V22" s="6" t="e">
        <f>P22-#REF!</f>
        <v>#REF!</v>
      </c>
      <c r="X22" s="29"/>
    </row>
    <row r="23" spans="1:24" ht="15" customHeight="1" x14ac:dyDescent="0.25">
      <c r="A23" s="1"/>
      <c r="B23" s="9" t="s">
        <v>18</v>
      </c>
      <c r="C23" s="10">
        <v>0</v>
      </c>
      <c r="D23" s="10">
        <v>0.52591292000000001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>
        <f t="shared" si="5"/>
        <v>0.52591292000000001</v>
      </c>
      <c r="Q23" s="10">
        <f t="shared" si="1"/>
        <v>0.52591292000000001</v>
      </c>
      <c r="R23" s="10" t="str">
        <f t="shared" si="2"/>
        <v/>
      </c>
      <c r="S23" s="1"/>
      <c r="T23" s="6"/>
      <c r="U23" s="6" t="e">
        <f>C23-#REF!</f>
        <v>#REF!</v>
      </c>
      <c r="V23" s="6" t="e">
        <f>P23-#REF!</f>
        <v>#REF!</v>
      </c>
      <c r="X23" s="29"/>
    </row>
    <row r="24" spans="1:24" ht="21" customHeight="1" x14ac:dyDescent="0.25">
      <c r="A24" s="1"/>
      <c r="B24" s="7" t="s">
        <v>19</v>
      </c>
      <c r="C24" s="8">
        <f>SUM(C25:C29,C32)</f>
        <v>8.3251735399999998</v>
      </c>
      <c r="D24" s="8">
        <f t="shared" ref="D24" si="8">SUM(D25:D29,D32)</f>
        <v>9.6165079599999999</v>
      </c>
      <c r="E24" s="8">
        <f t="shared" ref="E24:O24" si="9">SUM(E25:E29,E32)</f>
        <v>0</v>
      </c>
      <c r="F24" s="8">
        <f t="shared" si="9"/>
        <v>0</v>
      </c>
      <c r="G24" s="8">
        <f t="shared" si="9"/>
        <v>0</v>
      </c>
      <c r="H24" s="8">
        <f t="shared" si="9"/>
        <v>0</v>
      </c>
      <c r="I24" s="8">
        <f t="shared" si="9"/>
        <v>0</v>
      </c>
      <c r="J24" s="8">
        <f t="shared" si="9"/>
        <v>0</v>
      </c>
      <c r="K24" s="8">
        <f t="shared" si="9"/>
        <v>0</v>
      </c>
      <c r="L24" s="8">
        <f t="shared" si="9"/>
        <v>0</v>
      </c>
      <c r="M24" s="8">
        <f t="shared" si="9"/>
        <v>0</v>
      </c>
      <c r="N24" s="8">
        <f t="shared" si="9"/>
        <v>0</v>
      </c>
      <c r="O24" s="8">
        <f t="shared" si="9"/>
        <v>0</v>
      </c>
      <c r="P24" s="8">
        <f>SUM(D24:O24)</f>
        <v>9.6165079599999999</v>
      </c>
      <c r="Q24" s="8">
        <f t="shared" si="1"/>
        <v>1.2913344200000001</v>
      </c>
      <c r="R24" s="8">
        <f t="shared" si="2"/>
        <v>15.511201223560322</v>
      </c>
      <c r="S24" s="1"/>
      <c r="T24" s="6"/>
      <c r="U24" s="6" t="e">
        <f>C24-#REF!</f>
        <v>#REF!</v>
      </c>
      <c r="V24" s="6" t="e">
        <f>P24-#REF!</f>
        <v>#REF!</v>
      </c>
      <c r="X24" s="29"/>
    </row>
    <row r="25" spans="1:24" ht="15" customHeight="1" x14ac:dyDescent="0.25">
      <c r="A25" s="1"/>
      <c r="B25" s="9" t="s">
        <v>20</v>
      </c>
      <c r="C25" s="10">
        <v>4.7602586899999997</v>
      </c>
      <c r="D25" s="10">
        <v>5.6896575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>
        <f t="shared" si="5"/>
        <v>5.6896575</v>
      </c>
      <c r="Q25" s="10">
        <f t="shared" si="1"/>
        <v>0.92939881000000035</v>
      </c>
      <c r="R25" s="10">
        <f t="shared" si="2"/>
        <v>19.524124013520794</v>
      </c>
      <c r="S25" s="1"/>
      <c r="T25" s="6"/>
      <c r="U25" s="6" t="e">
        <f>C25-#REF!</f>
        <v>#REF!</v>
      </c>
      <c r="V25" s="6" t="e">
        <f>P25-#REF!</f>
        <v>#REF!</v>
      </c>
    </row>
    <row r="26" spans="1:24" ht="15" customHeight="1" x14ac:dyDescent="0.25">
      <c r="A26" s="1"/>
      <c r="B26" s="9" t="s">
        <v>21</v>
      </c>
      <c r="C26" s="10">
        <v>0</v>
      </c>
      <c r="D26" s="10"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>
        <f t="shared" si="5"/>
        <v>0</v>
      </c>
      <c r="Q26" s="10">
        <f t="shared" si="1"/>
        <v>0</v>
      </c>
      <c r="R26" s="10" t="str">
        <f t="shared" si="2"/>
        <v/>
      </c>
      <c r="S26" s="1"/>
      <c r="T26" s="6"/>
      <c r="U26" s="6" t="e">
        <f>C26-#REF!</f>
        <v>#REF!</v>
      </c>
      <c r="V26" s="6" t="e">
        <f>P26-#REF!</f>
        <v>#REF!</v>
      </c>
    </row>
    <row r="27" spans="1:24" ht="15" hidden="1" customHeight="1" x14ac:dyDescent="0.25">
      <c r="A27" s="21"/>
      <c r="B27" s="9" t="s">
        <v>22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5"/>
        <v>0</v>
      </c>
      <c r="Q27" s="10">
        <f t="shared" si="1"/>
        <v>0</v>
      </c>
      <c r="R27" s="10" t="str">
        <f t="shared" si="2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4" ht="15" customHeight="1" x14ac:dyDescent="0.25">
      <c r="A28" s="1"/>
      <c r="B28" s="9" t="s">
        <v>23</v>
      </c>
      <c r="C28" s="10">
        <v>2.00899633</v>
      </c>
      <c r="D28" s="10">
        <v>1.94857813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f t="shared" si="5"/>
        <v>1.94857813</v>
      </c>
      <c r="Q28" s="10">
        <f t="shared" si="1"/>
        <v>-6.0418199999999977E-2</v>
      </c>
      <c r="R28" s="10">
        <f t="shared" si="2"/>
        <v>-3.0073822982045955</v>
      </c>
      <c r="S28" s="1"/>
      <c r="T28" s="6"/>
      <c r="U28" s="6" t="e">
        <f>C28-#REF!</f>
        <v>#REF!</v>
      </c>
      <c r="V28" s="6" t="e">
        <f>P28-#REF!</f>
        <v>#REF!</v>
      </c>
    </row>
    <row r="29" spans="1:24" ht="15.75" hidden="1" customHeight="1" x14ac:dyDescent="0.25">
      <c r="A29" s="21"/>
      <c r="B29" s="9" t="s">
        <v>24</v>
      </c>
      <c r="C29" s="10">
        <f>+C30+C31</f>
        <v>0</v>
      </c>
      <c r="D29" s="10">
        <f>+D30+D31</f>
        <v>0</v>
      </c>
      <c r="E29" s="10">
        <f>+E30+E31</f>
        <v>0</v>
      </c>
      <c r="F29" s="10">
        <f t="shared" ref="F29:O29" si="10">+F30+F31</f>
        <v>0</v>
      </c>
      <c r="G29" s="10">
        <f t="shared" si="10"/>
        <v>0</v>
      </c>
      <c r="H29" s="10">
        <f t="shared" si="10"/>
        <v>0</v>
      </c>
      <c r="I29" s="10">
        <f t="shared" si="10"/>
        <v>0</v>
      </c>
      <c r="J29" s="10">
        <f t="shared" si="10"/>
        <v>0</v>
      </c>
      <c r="K29" s="10">
        <f t="shared" si="10"/>
        <v>0</v>
      </c>
      <c r="L29" s="10">
        <f t="shared" si="10"/>
        <v>0</v>
      </c>
      <c r="M29" s="10">
        <f t="shared" si="10"/>
        <v>0</v>
      </c>
      <c r="N29" s="10">
        <f t="shared" si="10"/>
        <v>0</v>
      </c>
      <c r="O29" s="10">
        <f t="shared" si="10"/>
        <v>0</v>
      </c>
      <c r="P29" s="10">
        <f>SUM(D29:O29)</f>
        <v>0</v>
      </c>
      <c r="Q29" s="10">
        <f t="shared" si="1"/>
        <v>0</v>
      </c>
      <c r="R29" s="10" t="str">
        <f t="shared" si="2"/>
        <v/>
      </c>
      <c r="S29" s="1"/>
      <c r="T29" s="6"/>
      <c r="U29" s="6" t="e">
        <f>C29-#REF!</f>
        <v>#REF!</v>
      </c>
      <c r="V29" s="6" t="e">
        <f>P29-#REF!</f>
        <v>#REF!</v>
      </c>
    </row>
    <row r="30" spans="1:24" ht="15.75" hidden="1" customHeight="1" x14ac:dyDescent="0.25">
      <c r="A30" s="21"/>
      <c r="B30" s="11" t="s">
        <v>25</v>
      </c>
      <c r="C30" s="10">
        <v>0</v>
      </c>
      <c r="D30" s="10">
        <v>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>
        <f t="shared" si="5"/>
        <v>0</v>
      </c>
      <c r="Q30" s="10">
        <f t="shared" si="1"/>
        <v>0</v>
      </c>
      <c r="R30" s="10" t="str">
        <f t="shared" si="2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4" ht="15" hidden="1" customHeight="1" x14ac:dyDescent="0.25">
      <c r="A31" s="21"/>
      <c r="B31" s="11" t="s">
        <v>26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>
        <f t="shared" si="5"/>
        <v>0</v>
      </c>
      <c r="Q31" s="10">
        <f t="shared" si="1"/>
        <v>0</v>
      </c>
      <c r="R31" s="10" t="str">
        <f t="shared" si="2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4" ht="15" customHeight="1" x14ac:dyDescent="0.25">
      <c r="A32" s="1"/>
      <c r="B32" s="9" t="s">
        <v>58</v>
      </c>
      <c r="C32" s="10">
        <v>1.5559185199999999</v>
      </c>
      <c r="D32" s="10">
        <v>1.97827233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>
        <f t="shared" si="5"/>
        <v>1.97827233</v>
      </c>
      <c r="Q32" s="10">
        <f t="shared" ref="Q32" si="11">+P32-C32</f>
        <v>0.42235381000000016</v>
      </c>
      <c r="R32" s="10">
        <f t="shared" ref="R32" si="12">IF(ISNUMBER(+Q32/C32*100), +Q32/C32*100, "")</f>
        <v>27.144982502040026</v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21" customHeight="1" x14ac:dyDescent="0.25">
      <c r="A33" s="1"/>
      <c r="B33" s="7" t="s">
        <v>27</v>
      </c>
      <c r="C33" s="8">
        <f>SUM(C34:C40)</f>
        <v>6.6142163499999995</v>
      </c>
      <c r="D33" s="8">
        <f>SUM(D34:D40)</f>
        <v>6.8383657499999995</v>
      </c>
      <c r="E33" s="8">
        <f>SUM(E34:E40)</f>
        <v>0</v>
      </c>
      <c r="F33" s="8">
        <f t="shared" ref="F33:O33" si="13">SUM(F34:F40)</f>
        <v>0</v>
      </c>
      <c r="G33" s="8">
        <f t="shared" si="13"/>
        <v>0</v>
      </c>
      <c r="H33" s="8">
        <f t="shared" si="13"/>
        <v>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0</v>
      </c>
      <c r="M33" s="8">
        <f t="shared" si="13"/>
        <v>0</v>
      </c>
      <c r="N33" s="8">
        <f t="shared" si="13"/>
        <v>0</v>
      </c>
      <c r="O33" s="8">
        <f t="shared" si="13"/>
        <v>0</v>
      </c>
      <c r="P33" s="8">
        <f>SUM(D33:O33)</f>
        <v>6.8383657499999995</v>
      </c>
      <c r="Q33" s="8">
        <f t="shared" si="1"/>
        <v>0.22414939999999994</v>
      </c>
      <c r="R33" s="8">
        <f t="shared" si="2"/>
        <v>3.3889033581431001</v>
      </c>
      <c r="S33" s="1"/>
      <c r="T33" s="6"/>
      <c r="U33" s="6" t="e">
        <f>C33-#REF!</f>
        <v>#REF!</v>
      </c>
      <c r="V33" s="6" t="e">
        <f>P33-#REF!</f>
        <v>#REF!</v>
      </c>
      <c r="X33" s="24"/>
      <c r="Y33" s="24"/>
    </row>
    <row r="34" spans="1:25" ht="15" customHeight="1" x14ac:dyDescent="0.25">
      <c r="A34" s="1"/>
      <c r="B34" s="9" t="s">
        <v>28</v>
      </c>
      <c r="C34" s="10">
        <v>1.5254849500000001</v>
      </c>
      <c r="D34" s="10">
        <v>1.5714636599999998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>
        <f t="shared" si="5"/>
        <v>1.5714636599999998</v>
      </c>
      <c r="Q34" s="10">
        <f t="shared" si="1"/>
        <v>4.5978709999999756E-2</v>
      </c>
      <c r="R34" s="10">
        <f t="shared" si="2"/>
        <v>3.0140389126749336</v>
      </c>
      <c r="S34" s="1"/>
      <c r="T34" s="6"/>
      <c r="U34" s="6" t="e">
        <f>C34-#REF!</f>
        <v>#REF!</v>
      </c>
      <c r="V34" s="6" t="e">
        <f>P34-#REF!</f>
        <v>#REF!</v>
      </c>
    </row>
    <row r="35" spans="1:25" ht="15" customHeight="1" x14ac:dyDescent="0.25">
      <c r="A35" s="1"/>
      <c r="B35" s="9" t="s">
        <v>29</v>
      </c>
      <c r="C35" s="10">
        <v>0</v>
      </c>
      <c r="D35" s="10">
        <v>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>
        <f t="shared" si="5"/>
        <v>0</v>
      </c>
      <c r="Q35" s="10">
        <f t="shared" si="1"/>
        <v>0</v>
      </c>
      <c r="R35" s="10" t="str">
        <f t="shared" si="2"/>
        <v/>
      </c>
      <c r="S35" s="1"/>
      <c r="T35" s="6"/>
      <c r="U35" s="6" t="e">
        <f>C35-#REF!</f>
        <v>#REF!</v>
      </c>
      <c r="V35" s="6" t="e">
        <f>P35-#REF!</f>
        <v>#REF!</v>
      </c>
      <c r="Y35" s="24"/>
    </row>
    <row r="36" spans="1:25" ht="15" customHeight="1" x14ac:dyDescent="0.25">
      <c r="A36" s="1"/>
      <c r="B36" s="9" t="s">
        <v>30</v>
      </c>
      <c r="C36" s="10">
        <v>5.0887268999999993</v>
      </c>
      <c r="D36" s="10">
        <v>5.2666887999999998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>
        <f t="shared" si="5"/>
        <v>5.2666887999999998</v>
      </c>
      <c r="Q36" s="10">
        <f t="shared" si="1"/>
        <v>0.17796190000000056</v>
      </c>
      <c r="R36" s="10">
        <f t="shared" si="2"/>
        <v>3.4971792257116525</v>
      </c>
      <c r="S36" s="1"/>
      <c r="T36" s="6"/>
      <c r="U36" s="6" t="e">
        <f>C36-#REF!</f>
        <v>#REF!</v>
      </c>
      <c r="V36" s="6" t="e">
        <f>P36-#REF!</f>
        <v>#REF!</v>
      </c>
      <c r="Y36" s="24"/>
    </row>
    <row r="37" spans="1:25" ht="15" customHeight="1" x14ac:dyDescent="0.25">
      <c r="A37" s="1"/>
      <c r="B37" s="9" t="s">
        <v>31</v>
      </c>
      <c r="C37" s="10">
        <v>0</v>
      </c>
      <c r="D37" s="10">
        <v>0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>
        <f t="shared" si="5"/>
        <v>0</v>
      </c>
      <c r="Q37" s="10">
        <f t="shared" si="1"/>
        <v>0</v>
      </c>
      <c r="R37" s="10" t="str">
        <f t="shared" si="2"/>
        <v/>
      </c>
      <c r="S37" s="1"/>
      <c r="T37" s="6"/>
      <c r="U37" s="6" t="e">
        <f>C37-#REF!</f>
        <v>#REF!</v>
      </c>
      <c r="V37" s="6" t="e">
        <f>P37-#REF!</f>
        <v>#REF!</v>
      </c>
    </row>
    <row r="38" spans="1:25" ht="15" hidden="1" customHeight="1" x14ac:dyDescent="0.25">
      <c r="A38" s="21"/>
      <c r="B38" s="9" t="s">
        <v>32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>
        <f t="shared" si="5"/>
        <v>0</v>
      </c>
      <c r="Q38" s="10">
        <f t="shared" si="1"/>
        <v>0</v>
      </c>
      <c r="R38" s="10" t="str">
        <f t="shared" si="2"/>
        <v/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hidden="1" customHeight="1" x14ac:dyDescent="0.25">
      <c r="A39" s="21"/>
      <c r="B39" s="9" t="s">
        <v>33</v>
      </c>
      <c r="C39" s="10">
        <v>4.4999999999999993E-6</v>
      </c>
      <c r="D39" s="10">
        <v>2.1329000000000001E-4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>
        <f t="shared" si="5"/>
        <v>2.1329000000000001E-4</v>
      </c>
      <c r="Q39" s="10">
        <f t="shared" si="1"/>
        <v>2.0879000000000001E-4</v>
      </c>
      <c r="R39" s="10">
        <f t="shared" si="2"/>
        <v>4639.7777777777792</v>
      </c>
      <c r="S39" s="1"/>
      <c r="T39" s="6"/>
      <c r="U39" s="6" t="e">
        <f>C39-#REF!</f>
        <v>#REF!</v>
      </c>
      <c r="V39" s="6" t="e">
        <f>P39-#REF!</f>
        <v>#REF!</v>
      </c>
    </row>
    <row r="40" spans="1:25" ht="15" hidden="1" customHeight="1" x14ac:dyDescent="0.25">
      <c r="A40" s="21"/>
      <c r="B40" s="9" t="s">
        <v>34</v>
      </c>
      <c r="C40" s="10">
        <v>0</v>
      </c>
      <c r="D40" s="10">
        <v>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>
        <f t="shared" si="5"/>
        <v>0</v>
      </c>
      <c r="Q40" s="10">
        <f t="shared" si="1"/>
        <v>0</v>
      </c>
      <c r="R40" s="10" t="str">
        <f t="shared" si="2"/>
        <v/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21" customHeight="1" x14ac:dyDescent="0.4">
      <c r="A41" s="1"/>
      <c r="B41" s="3" t="s">
        <v>35</v>
      </c>
      <c r="C41" s="5">
        <f>SUM(C42:C43,C46,C48:C50)</f>
        <v>17.258978980000002</v>
      </c>
      <c r="D41" s="5">
        <f>SUM(D42:D43,D46,D48:D50)</f>
        <v>30.54025996</v>
      </c>
      <c r="E41" s="5">
        <f>SUM(E42:E43,E46,E48:E50)</f>
        <v>0</v>
      </c>
      <c r="F41" s="5">
        <f>SUM(F42:F43,F46,F48:F50)</f>
        <v>0</v>
      </c>
      <c r="G41" s="5">
        <f t="shared" ref="G41:K41" si="14">SUM(G42:G43,G46,G48:G50)</f>
        <v>0</v>
      </c>
      <c r="H41" s="5">
        <f t="shared" si="14"/>
        <v>0</v>
      </c>
      <c r="I41" s="5">
        <f t="shared" si="14"/>
        <v>0</v>
      </c>
      <c r="J41" s="5">
        <f t="shared" si="14"/>
        <v>0</v>
      </c>
      <c r="K41" s="5">
        <f t="shared" si="14"/>
        <v>0</v>
      </c>
      <c r="L41" s="5">
        <f t="shared" ref="L41" si="15">SUM(L42:L43,L46,L48:L50)</f>
        <v>0</v>
      </c>
      <c r="M41" s="5">
        <f t="shared" ref="M41" si="16">SUM(M42:M43,M46,M48:M50)</f>
        <v>0</v>
      </c>
      <c r="N41" s="5">
        <f t="shared" ref="N41" si="17">SUM(N42:N43,N46,N48:N50)</f>
        <v>0</v>
      </c>
      <c r="O41" s="5">
        <f t="shared" ref="O41" si="18">SUM(O42:O43,O46,O48:O50)</f>
        <v>0</v>
      </c>
      <c r="P41" s="5">
        <f>SUM(D41:O41)</f>
        <v>30.54025996</v>
      </c>
      <c r="Q41" s="5">
        <f t="shared" si="1"/>
        <v>13.281280979999998</v>
      </c>
      <c r="R41" s="5">
        <f t="shared" si="2"/>
        <v>76.952877660900867</v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21" customHeight="1" x14ac:dyDescent="0.25">
      <c r="A42" s="1"/>
      <c r="B42" s="7" t="s">
        <v>55</v>
      </c>
      <c r="C42" s="8">
        <v>4.8254232899999998</v>
      </c>
      <c r="D42" s="8">
        <v>5.5170075800000005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>
        <f t="shared" si="5"/>
        <v>5.5170075800000005</v>
      </c>
      <c r="Q42" s="8">
        <f t="shared" si="1"/>
        <v>0.69158429000000066</v>
      </c>
      <c r="R42" s="8">
        <f t="shared" si="2"/>
        <v>14.332095827390113</v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21" customHeight="1" x14ac:dyDescent="0.25">
      <c r="A43" s="1"/>
      <c r="B43" s="7" t="s">
        <v>63</v>
      </c>
      <c r="C43" s="8">
        <f>SUM(C44:C45)</f>
        <v>0</v>
      </c>
      <c r="D43" s="8">
        <f>SUM(D44:D45)</f>
        <v>4.3997533600000001</v>
      </c>
      <c r="E43" s="8">
        <f t="shared" ref="E43:O43" si="19">SUM(E44:E45)</f>
        <v>0</v>
      </c>
      <c r="F43" s="8">
        <f t="shared" si="19"/>
        <v>0</v>
      </c>
      <c r="G43" s="8">
        <f t="shared" si="19"/>
        <v>0</v>
      </c>
      <c r="H43" s="8">
        <f t="shared" si="19"/>
        <v>0</v>
      </c>
      <c r="I43" s="8">
        <f t="shared" si="19"/>
        <v>0</v>
      </c>
      <c r="J43" s="8">
        <f t="shared" si="19"/>
        <v>0</v>
      </c>
      <c r="K43" s="8">
        <f t="shared" si="19"/>
        <v>0</v>
      </c>
      <c r="L43" s="8">
        <f t="shared" si="19"/>
        <v>0</v>
      </c>
      <c r="M43" s="8">
        <f t="shared" si="19"/>
        <v>0</v>
      </c>
      <c r="N43" s="8">
        <f t="shared" si="19"/>
        <v>0</v>
      </c>
      <c r="O43" s="8">
        <f t="shared" si="19"/>
        <v>0</v>
      </c>
      <c r="P43" s="8">
        <f t="shared" ref="P43" si="20">SUM(D43:O43)</f>
        <v>4.3997533600000001</v>
      </c>
      <c r="Q43" s="8">
        <f t="shared" ref="Q43:Q45" si="21">+P43-C43</f>
        <v>4.3997533600000001</v>
      </c>
      <c r="R43" s="8" t="str">
        <f t="shared" ref="R43:R45" si="22">IF(ISNUMBER(+Q43/C43*100), +Q43/C43*100, "")</f>
        <v/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15" customHeight="1" x14ac:dyDescent="0.25">
      <c r="A44" s="1"/>
      <c r="B44" s="11" t="s">
        <v>64</v>
      </c>
      <c r="C44" s="10">
        <v>0</v>
      </c>
      <c r="D44" s="10">
        <v>4.3924298799999999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>
        <f t="shared" ref="P44:P45" si="23">SUM(D44:O44)</f>
        <v>4.3924298799999999</v>
      </c>
      <c r="Q44" s="10">
        <f t="shared" si="21"/>
        <v>4.3924298799999999</v>
      </c>
      <c r="R44" s="10" t="str">
        <f t="shared" si="22"/>
        <v/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15" customHeight="1" x14ac:dyDescent="0.25">
      <c r="A45" s="1"/>
      <c r="B45" s="11" t="s">
        <v>65</v>
      </c>
      <c r="C45" s="10">
        <v>0</v>
      </c>
      <c r="D45" s="10">
        <v>7.3234800000000003E-3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>
        <f t="shared" si="23"/>
        <v>7.3234800000000003E-3</v>
      </c>
      <c r="Q45" s="10">
        <f t="shared" si="21"/>
        <v>7.3234800000000003E-3</v>
      </c>
      <c r="R45" s="10" t="str">
        <f t="shared" si="22"/>
        <v/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21" customHeight="1" x14ac:dyDescent="0.25">
      <c r="A46" s="1"/>
      <c r="B46" s="7" t="s">
        <v>56</v>
      </c>
      <c r="C46" s="8">
        <v>1.34660772</v>
      </c>
      <c r="D46" s="8">
        <v>0.99587756000000005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>
        <f>SUM(D46:O46)</f>
        <v>0.99587756000000005</v>
      </c>
      <c r="Q46" s="8">
        <f>+P46-C46</f>
        <v>-0.3507301599999999</v>
      </c>
      <c r="R46" s="8">
        <f>IF(ISNUMBER(+Q46/C46*100), +Q46/C46*100, "")</f>
        <v>-26.045458880927839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15" customHeight="1" x14ac:dyDescent="0.25">
      <c r="A47" s="1"/>
      <c r="B47" s="11" t="s">
        <v>59</v>
      </c>
      <c r="C47" s="10">
        <v>0.74952670999999993</v>
      </c>
      <c r="D47" s="10">
        <v>0.66631667999999999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>
        <f>SUM(D47:O47)</f>
        <v>0.66631667999999999</v>
      </c>
      <c r="Q47" s="10">
        <f>+P47-C47</f>
        <v>-8.3210029999999935E-2</v>
      </c>
      <c r="R47" s="10">
        <f>IF(ISNUMBER(+Q47/C47*100), +Q47/C47*100, "")</f>
        <v>-11.101676416574927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21" customHeight="1" x14ac:dyDescent="0.25">
      <c r="A48" s="1"/>
      <c r="B48" s="7" t="s">
        <v>60</v>
      </c>
      <c r="C48" s="8">
        <v>6.4197539100000007</v>
      </c>
      <c r="D48" s="8">
        <v>9.6885843700000009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>
        <f>SUM(D48:O48)</f>
        <v>9.6885843700000009</v>
      </c>
      <c r="Q48" s="8">
        <f>+P48-C48</f>
        <v>3.2688304600000002</v>
      </c>
      <c r="R48" s="8">
        <f>IF(ISNUMBER(+Q48/C48*100), +Q48/C48*100, "")</f>
        <v>50.918314094690899</v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 x14ac:dyDescent="0.25">
      <c r="A49" s="1"/>
      <c r="B49" s="7" t="s">
        <v>57</v>
      </c>
      <c r="C49" s="8">
        <v>0</v>
      </c>
      <c r="D49" s="8">
        <v>5.1548483800000007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>
        <f>SUM(D49:O49)</f>
        <v>5.1548483800000007</v>
      </c>
      <c r="Q49" s="8">
        <f>+P49-C49</f>
        <v>5.1548483800000007</v>
      </c>
      <c r="R49" s="8" t="str">
        <f>IF(ISNUMBER(+Q49/C49*100), +Q49/C49*100, "")</f>
        <v/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21" customHeight="1" x14ac:dyDescent="0.25">
      <c r="A50" s="1"/>
      <c r="B50" s="7" t="s">
        <v>61</v>
      </c>
      <c r="C50" s="8">
        <v>4.6671940599999999</v>
      </c>
      <c r="D50" s="8">
        <v>4.7841887100000005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>
        <f>SUM(D50:O50)</f>
        <v>4.7841887100000005</v>
      </c>
      <c r="Q50" s="8">
        <f>+P50-C50</f>
        <v>0.11699465000000053</v>
      </c>
      <c r="R50" s="8">
        <f>IF(ISNUMBER(+Q50/C50*100), +Q50/C50*100, "")</f>
        <v>2.5067449198802016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6" customHeight="1" x14ac:dyDescent="0.25">
      <c r="A51" s="1"/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2"/>
      <c r="S51" s="1"/>
      <c r="T51" s="6"/>
      <c r="U51" s="6"/>
      <c r="V51" s="6"/>
    </row>
    <row r="52" spans="1:26" ht="21" customHeight="1" x14ac:dyDescent="0.2">
      <c r="A52" s="1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1"/>
      <c r="T52" s="1"/>
      <c r="U52" s="6"/>
      <c r="V52" s="6"/>
    </row>
    <row r="53" spans="1:26" x14ac:dyDescent="0.2">
      <c r="A53" s="1"/>
      <c r="B53" s="12" t="s">
        <v>36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6" ht="2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6" ht="36" customHeight="1" x14ac:dyDescent="0.2">
      <c r="A55" s="1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1"/>
      <c r="T55" s="1"/>
      <c r="U55" s="1"/>
      <c r="V55" s="1"/>
    </row>
    <row r="56" spans="1:26" ht="24" customHeight="1" x14ac:dyDescent="0.2">
      <c r="A56" s="1"/>
      <c r="B56" s="41" t="s">
        <v>54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1"/>
      <c r="T56" s="1"/>
      <c r="U56" s="1"/>
    </row>
    <row r="57" spans="1:26" x14ac:dyDescent="0.2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1"/>
      <c r="T57" s="1"/>
      <c r="U57" s="1"/>
    </row>
    <row r="58" spans="1:26" ht="15" x14ac:dyDescent="0.25">
      <c r="X58" s="14"/>
      <c r="Y58" s="14"/>
      <c r="Z58" s="14"/>
    </row>
    <row r="59" spans="1:26" ht="15" x14ac:dyDescent="0.25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P59" s="14"/>
      <c r="Q59" s="14"/>
      <c r="R59" s="14"/>
      <c r="S59" s="14"/>
      <c r="W59" s="14"/>
      <c r="X59" s="14"/>
      <c r="Y59" s="14"/>
      <c r="Z59" s="14"/>
    </row>
    <row r="60" spans="1:26" ht="15" x14ac:dyDescent="0.25"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V60" s="14"/>
    </row>
    <row r="66" spans="21:21" x14ac:dyDescent="0.2">
      <c r="U66" s="15"/>
    </row>
    <row r="67" spans="21:21" x14ac:dyDescent="0.2">
      <c r="U67" s="15"/>
    </row>
    <row r="68" spans="21:21" x14ac:dyDescent="0.2">
      <c r="U68" s="15"/>
    </row>
    <row r="69" spans="21:21" x14ac:dyDescent="0.2">
      <c r="U69" s="15"/>
    </row>
    <row r="70" spans="21:21" x14ac:dyDescent="0.2">
      <c r="U70" s="15"/>
    </row>
    <row r="71" spans="21:21" x14ac:dyDescent="0.2">
      <c r="U71" s="15"/>
    </row>
    <row r="72" spans="21:21" x14ac:dyDescent="0.2">
      <c r="U72" s="15"/>
    </row>
    <row r="73" spans="21:21" x14ac:dyDescent="0.2">
      <c r="U73" s="15"/>
    </row>
    <row r="74" spans="21:21" x14ac:dyDescent="0.2">
      <c r="U74" s="15"/>
    </row>
  </sheetData>
  <mergeCells count="6">
    <mergeCell ref="B56:R56"/>
    <mergeCell ref="B2:R2"/>
    <mergeCell ref="B3:R3"/>
    <mergeCell ref="B5:B6"/>
    <mergeCell ref="D5:P5"/>
    <mergeCell ref="Q5:R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10:P40 E12:O12 P46:P50 P42 E43:O43 P44:P45 C12:D12 C43:D43" formulaRange="1"/>
    <ignoredError sqref="P43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57"/>
  <sheetViews>
    <sheetView showGridLines="0" zoomScale="80" zoomScaleNormal="80" zoomScaleSheetLayoutView="50" workbookViewId="0">
      <selection activeCell="P11" sqref="P11"/>
    </sheetView>
  </sheetViews>
  <sheetFormatPr baseColWidth="10" defaultRowHeight="12.75" x14ac:dyDescent="0.2"/>
  <cols>
    <col min="1" max="1" width="1.7109375" style="2" customWidth="1"/>
    <col min="2" max="2" width="62.7109375" style="2" customWidth="1"/>
    <col min="3" max="5" width="12.42578125" style="2" customWidth="1"/>
    <col min="6" max="6" width="15.85546875" style="2" customWidth="1"/>
    <col min="7" max="7" width="13" style="2" customWidth="1"/>
    <col min="8" max="8" width="12.2851562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570312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5.75" x14ac:dyDescent="0.25">
      <c r="A2" s="1"/>
      <c r="B2" s="42" t="s">
        <v>73</v>
      </c>
      <c r="C2" s="42"/>
      <c r="D2" s="42"/>
      <c r="E2" s="42"/>
      <c r="F2" s="42"/>
      <c r="G2" s="42"/>
      <c r="H2" s="42"/>
      <c r="I2" s="42"/>
      <c r="J2" s="1"/>
      <c r="K2" s="1"/>
    </row>
    <row r="3" spans="1:19" ht="16.5" customHeight="1" x14ac:dyDescent="0.25">
      <c r="A3" s="1"/>
      <c r="B3" s="42" t="s">
        <v>0</v>
      </c>
      <c r="C3" s="42"/>
      <c r="D3" s="42"/>
      <c r="E3" s="42"/>
      <c r="F3" s="42"/>
      <c r="G3" s="42"/>
      <c r="H3" s="42"/>
      <c r="I3" s="42"/>
      <c r="J3" s="1"/>
      <c r="K3" s="1"/>
    </row>
    <row r="4" spans="1:19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21" customHeight="1" x14ac:dyDescent="0.2">
      <c r="A5" s="1"/>
      <c r="B5" s="43" t="s">
        <v>1</v>
      </c>
      <c r="C5" s="16" t="s">
        <v>62</v>
      </c>
      <c r="D5" s="16" t="s">
        <v>69</v>
      </c>
      <c r="E5" s="16" t="s">
        <v>66</v>
      </c>
      <c r="F5" s="47" t="s">
        <v>68</v>
      </c>
      <c r="G5" s="48"/>
      <c r="H5" s="49" t="s">
        <v>67</v>
      </c>
      <c r="I5" s="49"/>
      <c r="J5" s="1"/>
      <c r="K5" s="1"/>
      <c r="L5" s="1"/>
      <c r="M5" s="1"/>
    </row>
    <row r="6" spans="1:19" ht="30.75" customHeight="1" x14ac:dyDescent="0.2">
      <c r="A6" s="1"/>
      <c r="B6" s="43"/>
      <c r="C6" s="23" t="s">
        <v>71</v>
      </c>
      <c r="D6" s="23" t="s">
        <v>71</v>
      </c>
      <c r="E6" s="23" t="s">
        <v>71</v>
      </c>
      <c r="F6" s="17" t="s">
        <v>39</v>
      </c>
      <c r="G6" s="17" t="s">
        <v>4</v>
      </c>
      <c r="H6" s="17" t="s">
        <v>3</v>
      </c>
      <c r="I6" s="22" t="s">
        <v>4</v>
      </c>
      <c r="J6" s="1"/>
      <c r="K6" s="1"/>
      <c r="L6" s="1"/>
      <c r="M6" s="1"/>
    </row>
    <row r="7" spans="1:19" ht="21" customHeight="1" x14ac:dyDescent="0.4">
      <c r="A7" s="1"/>
      <c r="B7" s="3" t="s">
        <v>37</v>
      </c>
      <c r="C7" s="4">
        <f>+C8+C41</f>
        <v>777.00292644000001</v>
      </c>
      <c r="D7" s="4">
        <f>+D8+D41</f>
        <v>744.55570305000003</v>
      </c>
      <c r="E7" s="4">
        <f>+E8+E41</f>
        <v>740.32539870999994</v>
      </c>
      <c r="F7" s="5">
        <f t="shared" ref="F7:F50" si="0">+E7-D7</f>
        <v>-4.2303043400000888</v>
      </c>
      <c r="G7" s="5">
        <f t="shared" ref="G7:G50" si="1">IF(ISNUMBER(+F7/D7*100), +F7/D7*100, "")</f>
        <v>-0.56816492341285663</v>
      </c>
      <c r="H7" s="5">
        <f t="shared" ref="H7:H50" si="2">+E7-C7</f>
        <v>-36.677527730000065</v>
      </c>
      <c r="I7" s="5">
        <f t="shared" ref="I7:I50" si="3">IF(ISNUMBER(+H7/C7*100), +H7/C7*100, "")</f>
        <v>-4.7203847607171525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 x14ac:dyDescent="0.4">
      <c r="A8" s="1"/>
      <c r="B8" s="3" t="s">
        <v>5</v>
      </c>
      <c r="C8" s="5">
        <f>+C9+C12+C16+C17+C24+C33</f>
        <v>759.74394745999996</v>
      </c>
      <c r="D8" s="5">
        <f>+D9+D12+D16+D17+D24+D33</f>
        <v>700.71535040000003</v>
      </c>
      <c r="E8" s="5">
        <f>+E9+E12+E16+E17+E24+E33</f>
        <v>709.78513874999999</v>
      </c>
      <c r="F8" s="5">
        <f t="shared" si="0"/>
        <v>9.0697883499999534</v>
      </c>
      <c r="G8" s="5">
        <f t="shared" si="1"/>
        <v>1.2943613044615774</v>
      </c>
      <c r="H8" s="5">
        <f t="shared" si="2"/>
        <v>-49.958808709999971</v>
      </c>
      <c r="I8" s="5">
        <f t="shared" si="3"/>
        <v>-6.5757429035168817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 x14ac:dyDescent="0.25">
      <c r="A9" s="1"/>
      <c r="B9" s="7" t="s">
        <v>6</v>
      </c>
      <c r="C9" s="8">
        <f>SUM(C10:C11)</f>
        <v>336.24379841999996</v>
      </c>
      <c r="D9" s="8">
        <f>SUM(D10:D11)</f>
        <v>346.52029547000006</v>
      </c>
      <c r="E9" s="8">
        <f>SUM(E10:E11)</f>
        <v>357.37584350999998</v>
      </c>
      <c r="F9" s="8">
        <f t="shared" si="0"/>
        <v>10.855548039999917</v>
      </c>
      <c r="G9" s="8">
        <f t="shared" si="1"/>
        <v>3.132730804490421</v>
      </c>
      <c r="H9" s="8">
        <f t="shared" si="2"/>
        <v>21.13204509000002</v>
      </c>
      <c r="I9" s="8">
        <f t="shared" si="3"/>
        <v>6.2847389868003214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  <c r="P9" s="24"/>
      <c r="S9" s="24"/>
    </row>
    <row r="10" spans="1:19" ht="15" customHeight="1" x14ac:dyDescent="0.25">
      <c r="A10" s="1"/>
      <c r="B10" s="9" t="s">
        <v>7</v>
      </c>
      <c r="C10" s="10">
        <v>163.6142562</v>
      </c>
      <c r="D10" s="10">
        <v>172.67297167000001</v>
      </c>
      <c r="E10" s="10">
        <v>175.55439364</v>
      </c>
      <c r="F10" s="10">
        <f t="shared" si="0"/>
        <v>2.881421969999991</v>
      </c>
      <c r="G10" s="10">
        <f t="shared" si="1"/>
        <v>1.6687162687549935</v>
      </c>
      <c r="H10" s="10">
        <f t="shared" si="2"/>
        <v>11.940137440000001</v>
      </c>
      <c r="I10" s="10">
        <f t="shared" si="3"/>
        <v>7.2977365892887285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</row>
    <row r="11" spans="1:19" ht="15" customHeight="1" x14ac:dyDescent="0.25">
      <c r="A11" s="1"/>
      <c r="B11" s="9" t="s">
        <v>8</v>
      </c>
      <c r="C11" s="10">
        <v>172.62954221999999</v>
      </c>
      <c r="D11" s="10">
        <v>173.84732380000003</v>
      </c>
      <c r="E11" s="10">
        <v>181.82144987000001</v>
      </c>
      <c r="F11" s="10">
        <f t="shared" si="0"/>
        <v>7.9741260699999827</v>
      </c>
      <c r="G11" s="10">
        <f t="shared" si="1"/>
        <v>4.5868558087058577</v>
      </c>
      <c r="H11" s="10">
        <f t="shared" si="2"/>
        <v>9.1919076500000187</v>
      </c>
      <c r="I11" s="10">
        <f t="shared" si="3"/>
        <v>5.3246434716752038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21" customHeight="1" x14ac:dyDescent="0.25">
      <c r="A12" s="1"/>
      <c r="B12" s="7" t="s">
        <v>9</v>
      </c>
      <c r="C12" s="8">
        <f>SUM(C13:C15)</f>
        <v>357.84662495999999</v>
      </c>
      <c r="D12" s="8">
        <f>SUM(D13:D15)</f>
        <v>274.89380406999999</v>
      </c>
      <c r="E12" s="8">
        <f>SUM(E13:E15)</f>
        <v>283.81552932</v>
      </c>
      <c r="F12" s="8">
        <f t="shared" si="0"/>
        <v>8.9217252500000086</v>
      </c>
      <c r="G12" s="8">
        <f t="shared" si="1"/>
        <v>3.2455170389101049</v>
      </c>
      <c r="H12" s="8">
        <f t="shared" si="2"/>
        <v>-74.03109563999999</v>
      </c>
      <c r="I12" s="8">
        <f t="shared" si="3"/>
        <v>-20.687940161032724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15" customHeight="1" x14ac:dyDescent="0.25">
      <c r="A13" s="1"/>
      <c r="B13" s="9" t="s">
        <v>7</v>
      </c>
      <c r="C13" s="10">
        <v>98.749413099999998</v>
      </c>
      <c r="D13" s="10">
        <v>6.4020987800000002</v>
      </c>
      <c r="E13" s="10">
        <v>7.6299250899999995</v>
      </c>
      <c r="F13" s="10">
        <f t="shared" si="0"/>
        <v>1.2278263099999993</v>
      </c>
      <c r="G13" s="10">
        <f t="shared" si="1"/>
        <v>19.178496805386676</v>
      </c>
      <c r="H13" s="10">
        <f t="shared" si="2"/>
        <v>-91.119488009999998</v>
      </c>
      <c r="I13" s="10">
        <f t="shared" si="3"/>
        <v>-92.273447658596766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 x14ac:dyDescent="0.25">
      <c r="A14" s="1"/>
      <c r="B14" s="9" t="s">
        <v>10</v>
      </c>
      <c r="C14" s="10">
        <v>181.43846958999998</v>
      </c>
      <c r="D14" s="10">
        <v>188.60320074999998</v>
      </c>
      <c r="E14" s="10">
        <v>194.17776892999998</v>
      </c>
      <c r="F14" s="10">
        <f t="shared" si="0"/>
        <v>5.57456818</v>
      </c>
      <c r="G14" s="10">
        <f t="shared" si="1"/>
        <v>2.9557123939743106</v>
      </c>
      <c r="H14" s="10">
        <f t="shared" si="2"/>
        <v>12.739299340000002</v>
      </c>
      <c r="I14" s="10">
        <f t="shared" si="3"/>
        <v>7.0212779951171562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 x14ac:dyDescent="0.25">
      <c r="A15" s="1"/>
      <c r="B15" s="9" t="s">
        <v>11</v>
      </c>
      <c r="C15" s="10">
        <v>77.658742270000005</v>
      </c>
      <c r="D15" s="10">
        <v>79.88850454</v>
      </c>
      <c r="E15" s="10">
        <v>82.007835300000011</v>
      </c>
      <c r="F15" s="10">
        <f t="shared" si="0"/>
        <v>2.1193307600000111</v>
      </c>
      <c r="G15" s="10">
        <f t="shared" si="1"/>
        <v>2.6528607240843605</v>
      </c>
      <c r="H15" s="10">
        <f t="shared" si="2"/>
        <v>4.3490930300000059</v>
      </c>
      <c r="I15" s="10">
        <f t="shared" si="3"/>
        <v>5.6002619961050852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21" customHeight="1" x14ac:dyDescent="0.25">
      <c r="A16" s="1"/>
      <c r="B16" s="7" t="s">
        <v>38</v>
      </c>
      <c r="C16" s="8">
        <v>27.917772859999999</v>
      </c>
      <c r="D16" s="8">
        <v>31.488107080000002</v>
      </c>
      <c r="E16" s="8">
        <v>29.148535150000001</v>
      </c>
      <c r="F16" s="8">
        <f t="shared" si="0"/>
        <v>-2.3395719300000017</v>
      </c>
      <c r="G16" s="8">
        <f t="shared" si="1"/>
        <v>-7.4300177017817788</v>
      </c>
      <c r="H16" s="8">
        <f t="shared" si="2"/>
        <v>1.2307622900000013</v>
      </c>
      <c r="I16" s="8">
        <f t="shared" si="3"/>
        <v>4.4085260531774422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 x14ac:dyDescent="0.25">
      <c r="A17" s="1"/>
      <c r="B17" s="7" t="s">
        <v>12</v>
      </c>
      <c r="C17" s="8">
        <f>SUM(C18:C23)</f>
        <v>22.79636133</v>
      </c>
      <c r="D17" s="8">
        <f>SUM(D18:D23)</f>
        <v>24.541614630000002</v>
      </c>
      <c r="E17" s="8">
        <f>SUM(E18:E23)</f>
        <v>22.990357060000001</v>
      </c>
      <c r="F17" s="8">
        <f t="shared" si="0"/>
        <v>-1.5512575700000006</v>
      </c>
      <c r="G17" s="8">
        <f t="shared" si="1"/>
        <v>-6.3209271003046492</v>
      </c>
      <c r="H17" s="8">
        <f t="shared" si="2"/>
        <v>0.19399573000000103</v>
      </c>
      <c r="I17" s="8">
        <f t="shared" si="3"/>
        <v>0.8509942757605915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15" customHeight="1" x14ac:dyDescent="0.25">
      <c r="A18" s="1"/>
      <c r="B18" s="9" t="s">
        <v>13</v>
      </c>
      <c r="C18" s="10">
        <v>12.57503472</v>
      </c>
      <c r="D18" s="10">
        <v>2.9868515900000001</v>
      </c>
      <c r="E18" s="10">
        <v>2.5480479599999999</v>
      </c>
      <c r="F18" s="10">
        <f t="shared" si="0"/>
        <v>-0.43880363000000022</v>
      </c>
      <c r="G18" s="10">
        <f t="shared" si="1"/>
        <v>-14.691176202698447</v>
      </c>
      <c r="H18" s="10">
        <f t="shared" si="2"/>
        <v>-10.02698676</v>
      </c>
      <c r="I18" s="10">
        <f t="shared" si="3"/>
        <v>-79.737249107173838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 x14ac:dyDescent="0.25">
      <c r="A19" s="1"/>
      <c r="B19" s="9" t="s">
        <v>14</v>
      </c>
      <c r="C19" s="10">
        <v>1.3141092899999998</v>
      </c>
      <c r="D19" s="10">
        <v>11.887857680000002</v>
      </c>
      <c r="E19" s="10">
        <v>11.415559890000001</v>
      </c>
      <c r="F19" s="10">
        <f t="shared" si="0"/>
        <v>-0.47229779000000072</v>
      </c>
      <c r="G19" s="10">
        <f t="shared" si="1"/>
        <v>-3.9729428355673302</v>
      </c>
      <c r="H19" s="10">
        <f t="shared" si="2"/>
        <v>10.101450600000002</v>
      </c>
      <c r="I19" s="10">
        <f t="shared" si="3"/>
        <v>768.69181862339644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 x14ac:dyDescent="0.25">
      <c r="A20" s="1"/>
      <c r="B20" s="9" t="s">
        <v>15</v>
      </c>
      <c r="C20" s="10">
        <v>2.6197616099999999</v>
      </c>
      <c r="D20" s="10">
        <v>2.8280881300000003</v>
      </c>
      <c r="E20" s="10">
        <v>2.1177919700000003</v>
      </c>
      <c r="F20" s="10">
        <f t="shared" si="0"/>
        <v>-0.71029615999999995</v>
      </c>
      <c r="G20" s="10">
        <f t="shared" si="1"/>
        <v>-25.115771763449253</v>
      </c>
      <c r="H20" s="10">
        <f t="shared" si="2"/>
        <v>-0.50196963999999955</v>
      </c>
      <c r="I20" s="10">
        <f t="shared" si="3"/>
        <v>-19.160889986474746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 x14ac:dyDescent="0.25">
      <c r="A21" s="1"/>
      <c r="B21" s="9" t="s">
        <v>16</v>
      </c>
      <c r="C21" s="10">
        <v>6.2300449899999997</v>
      </c>
      <c r="D21" s="10">
        <v>6.7768360299999992</v>
      </c>
      <c r="E21" s="10">
        <v>6.3219826499999998</v>
      </c>
      <c r="F21" s="10">
        <f t="shared" si="0"/>
        <v>-0.45485337999999942</v>
      </c>
      <c r="G21" s="10">
        <f t="shared" si="1"/>
        <v>-6.7118841002856531</v>
      </c>
      <c r="H21" s="10">
        <f t="shared" si="2"/>
        <v>9.1937660000000143E-2</v>
      </c>
      <c r="I21" s="10">
        <f t="shared" si="3"/>
        <v>1.4757142227314823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 x14ac:dyDescent="0.25">
      <c r="A22" s="1"/>
      <c r="B22" s="9" t="s">
        <v>17</v>
      </c>
      <c r="C22" s="10">
        <v>5.7410719999999998E-2</v>
      </c>
      <c r="D22" s="10">
        <v>6.19812E-2</v>
      </c>
      <c r="E22" s="10">
        <v>6.1061669999999998E-2</v>
      </c>
      <c r="F22" s="10">
        <f t="shared" si="0"/>
        <v>-9.1953000000000173E-4</v>
      </c>
      <c r="G22" s="10">
        <f t="shared" si="1"/>
        <v>-1.4835627577394463</v>
      </c>
      <c r="H22" s="10">
        <f t="shared" si="2"/>
        <v>3.65095E-3</v>
      </c>
      <c r="I22" s="10">
        <f t="shared" si="3"/>
        <v>6.3593523996912076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.75" customHeight="1" x14ac:dyDescent="0.25">
      <c r="A23" s="1"/>
      <c r="B23" s="9" t="s">
        <v>18</v>
      </c>
      <c r="C23" s="10">
        <v>0</v>
      </c>
      <c r="D23" s="10">
        <v>0</v>
      </c>
      <c r="E23" s="10">
        <v>0.52591292000000001</v>
      </c>
      <c r="F23" s="10">
        <f t="shared" si="0"/>
        <v>0.52591292000000001</v>
      </c>
      <c r="G23" s="10" t="str">
        <f t="shared" si="1"/>
        <v/>
      </c>
      <c r="H23" s="10">
        <f t="shared" si="2"/>
        <v>0.52591292000000001</v>
      </c>
      <c r="I23" s="10" t="str">
        <f t="shared" si="3"/>
        <v/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20.25" customHeight="1" x14ac:dyDescent="0.25">
      <c r="A24" s="1"/>
      <c r="B24" s="7" t="s">
        <v>19</v>
      </c>
      <c r="C24" s="8">
        <f>SUM(C25:C29,C32)</f>
        <v>8.3251735399999998</v>
      </c>
      <c r="D24" s="8">
        <f t="shared" ref="D24:E24" si="4">SUM(D25:D29,D32)</f>
        <v>8.5769490699999995</v>
      </c>
      <c r="E24" s="8">
        <f t="shared" si="4"/>
        <v>9.6165079599999999</v>
      </c>
      <c r="F24" s="8">
        <f t="shared" si="0"/>
        <v>1.0395588900000003</v>
      </c>
      <c r="G24" s="8">
        <f t="shared" si="1"/>
        <v>12.120380819749935</v>
      </c>
      <c r="H24" s="8">
        <f t="shared" si="2"/>
        <v>1.2913344200000001</v>
      </c>
      <c r="I24" s="8">
        <f t="shared" si="3"/>
        <v>15.511201223560322</v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15" customHeight="1" x14ac:dyDescent="0.25">
      <c r="A25" s="1"/>
      <c r="B25" s="9" t="s">
        <v>20</v>
      </c>
      <c r="C25" s="10">
        <v>4.7602586899999997</v>
      </c>
      <c r="D25" s="10">
        <v>4.9388234899999999</v>
      </c>
      <c r="E25" s="10">
        <v>5.6896575</v>
      </c>
      <c r="F25" s="10">
        <f t="shared" si="0"/>
        <v>0.75083401000000016</v>
      </c>
      <c r="G25" s="10">
        <f t="shared" si="1"/>
        <v>15.202689699687975</v>
      </c>
      <c r="H25" s="10">
        <f t="shared" si="2"/>
        <v>0.92939881000000035</v>
      </c>
      <c r="I25" s="10">
        <f t="shared" si="3"/>
        <v>19.524124013520794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" customHeight="1" x14ac:dyDescent="0.25">
      <c r="A26" s="1"/>
      <c r="B26" s="9" t="s">
        <v>21</v>
      </c>
      <c r="C26" s="10">
        <v>0</v>
      </c>
      <c r="D26" s="10"/>
      <c r="E26" s="10">
        <v>0</v>
      </c>
      <c r="F26" s="10">
        <f t="shared" si="0"/>
        <v>0</v>
      </c>
      <c r="G26" s="10" t="str">
        <f t="shared" si="1"/>
        <v/>
      </c>
      <c r="H26" s="10">
        <f t="shared" si="2"/>
        <v>0</v>
      </c>
      <c r="I26" s="10" t="str">
        <f t="shared" si="3"/>
        <v/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" hidden="1" customHeight="1" x14ac:dyDescent="0.25">
      <c r="A27" s="21"/>
      <c r="B27" s="9" t="s">
        <v>22</v>
      </c>
      <c r="C27" s="10"/>
      <c r="D27" s="10"/>
      <c r="E27" s="10"/>
      <c r="F27" s="10">
        <f t="shared" si="0"/>
        <v>0</v>
      </c>
      <c r="G27" s="10" t="str">
        <f t="shared" si="1"/>
        <v/>
      </c>
      <c r="H27" s="10">
        <f t="shared" si="2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customHeight="1" x14ac:dyDescent="0.25">
      <c r="A28" s="1"/>
      <c r="B28" s="9" t="s">
        <v>23</v>
      </c>
      <c r="C28" s="10">
        <v>2.00899633</v>
      </c>
      <c r="D28" s="10">
        <v>2.0801779900000001</v>
      </c>
      <c r="E28" s="10">
        <v>1.94857813</v>
      </c>
      <c r="F28" s="10">
        <f t="shared" si="0"/>
        <v>-0.13159986000000012</v>
      </c>
      <c r="G28" s="10">
        <f t="shared" si="1"/>
        <v>-6.3263749848636808</v>
      </c>
      <c r="H28" s="10">
        <f t="shared" si="2"/>
        <v>-6.0418199999999977E-2</v>
      </c>
      <c r="I28" s="10">
        <f t="shared" si="3"/>
        <v>-3.0073822982045955</v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.75" hidden="1" customHeight="1" x14ac:dyDescent="0.25">
      <c r="A29" s="21"/>
      <c r="B29" s="9" t="s">
        <v>24</v>
      </c>
      <c r="C29" s="10">
        <f>+C30+C31</f>
        <v>0</v>
      </c>
      <c r="D29" s="10">
        <v>0</v>
      </c>
      <c r="E29" s="10">
        <f>+E30+E31</f>
        <v>0</v>
      </c>
      <c r="F29" s="10">
        <f t="shared" si="0"/>
        <v>0</v>
      </c>
      <c r="G29" s="10" t="str">
        <f t="shared" si="1"/>
        <v/>
      </c>
      <c r="H29" s="10">
        <f t="shared" si="2"/>
        <v>0</v>
      </c>
      <c r="I29" s="10" t="str">
        <f t="shared" si="3"/>
        <v/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" hidden="1" customHeight="1" x14ac:dyDescent="0.25">
      <c r="A30" s="21"/>
      <c r="B30" s="11" t="s">
        <v>25</v>
      </c>
      <c r="C30" s="10">
        <v>0</v>
      </c>
      <c r="D30" s="10"/>
      <c r="E30" s="10">
        <v>0</v>
      </c>
      <c r="F30" s="10">
        <f t="shared" si="0"/>
        <v>0</v>
      </c>
      <c r="G30" s="10" t="str">
        <f t="shared" si="1"/>
        <v/>
      </c>
      <c r="H30" s="10">
        <f t="shared" si="2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 x14ac:dyDescent="0.25">
      <c r="A31" s="21"/>
      <c r="B31" s="11" t="s">
        <v>26</v>
      </c>
      <c r="C31" s="10"/>
      <c r="D31" s="10"/>
      <c r="E31" s="10"/>
      <c r="F31" s="10">
        <f t="shared" si="0"/>
        <v>0</v>
      </c>
      <c r="G31" s="10" t="str">
        <f t="shared" si="1"/>
        <v/>
      </c>
      <c r="H31" s="10">
        <f t="shared" si="2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customHeight="1" x14ac:dyDescent="0.25">
      <c r="A32" s="1"/>
      <c r="B32" s="9" t="s">
        <v>58</v>
      </c>
      <c r="C32" s="10">
        <v>1.5559185199999999</v>
      </c>
      <c r="D32" s="10">
        <v>1.5579475899999999</v>
      </c>
      <c r="E32" s="10">
        <v>1.97827233</v>
      </c>
      <c r="F32" s="10">
        <f t="shared" si="0"/>
        <v>0.42032474000000009</v>
      </c>
      <c r="G32" s="10">
        <f t="shared" si="1"/>
        <v>26.979388953642534</v>
      </c>
      <c r="H32" s="10">
        <f t="shared" si="2"/>
        <v>0.42235381000000016</v>
      </c>
      <c r="I32" s="10">
        <f t="shared" si="3"/>
        <v>27.144982502040026</v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20.25" customHeight="1" x14ac:dyDescent="0.25">
      <c r="A33" s="1"/>
      <c r="B33" s="7" t="s">
        <v>27</v>
      </c>
      <c r="C33" s="8">
        <f>SUM(C34:C40)</f>
        <v>6.6142163499999995</v>
      </c>
      <c r="D33" s="8">
        <f>SUM(D34:D40)</f>
        <v>14.69458008</v>
      </c>
      <c r="E33" s="8">
        <f>SUM(E34:E40)</f>
        <v>6.8383657499999995</v>
      </c>
      <c r="F33" s="8">
        <f t="shared" si="0"/>
        <v>-7.8562143300000002</v>
      </c>
      <c r="G33" s="8">
        <f t="shared" si="1"/>
        <v>-53.463346943085973</v>
      </c>
      <c r="H33" s="8">
        <f t="shared" si="2"/>
        <v>0.22414939999999994</v>
      </c>
      <c r="I33" s="8">
        <f t="shared" si="3"/>
        <v>3.3889033581431001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15" customHeight="1" x14ac:dyDescent="0.25">
      <c r="A34" s="1"/>
      <c r="B34" s="9" t="s">
        <v>28</v>
      </c>
      <c r="C34" s="10">
        <v>1.5254849500000001</v>
      </c>
      <c r="D34" s="10">
        <v>1.0251864800000001</v>
      </c>
      <c r="E34" s="10">
        <v>1.5714636599999998</v>
      </c>
      <c r="F34" s="10">
        <f t="shared" si="0"/>
        <v>0.5462771799999997</v>
      </c>
      <c r="G34" s="10">
        <f t="shared" si="1"/>
        <v>53.285640286633473</v>
      </c>
      <c r="H34" s="10">
        <f t="shared" si="2"/>
        <v>4.5978709999999756E-2</v>
      </c>
      <c r="I34" s="10">
        <f t="shared" si="3"/>
        <v>3.0140389126749336</v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customHeight="1" x14ac:dyDescent="0.25">
      <c r="A35" s="1"/>
      <c r="B35" s="9" t="s">
        <v>29</v>
      </c>
      <c r="C35" s="10">
        <v>0</v>
      </c>
      <c r="D35" s="10">
        <v>10.2436554</v>
      </c>
      <c r="E35" s="10">
        <v>0</v>
      </c>
      <c r="F35" s="10">
        <f t="shared" si="0"/>
        <v>-10.2436554</v>
      </c>
      <c r="G35" s="10">
        <f t="shared" si="1"/>
        <v>-100</v>
      </c>
      <c r="H35" s="10">
        <f t="shared" si="2"/>
        <v>0</v>
      </c>
      <c r="I35" s="10" t="str">
        <f t="shared" si="3"/>
        <v/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customHeight="1" x14ac:dyDescent="0.25">
      <c r="A36" s="1"/>
      <c r="B36" s="9" t="s">
        <v>30</v>
      </c>
      <c r="C36" s="10">
        <v>5.0887268999999993</v>
      </c>
      <c r="D36" s="10">
        <v>3.4257381999999996</v>
      </c>
      <c r="E36" s="10">
        <v>5.2666887999999998</v>
      </c>
      <c r="F36" s="10">
        <f t="shared" si="0"/>
        <v>1.8409506000000002</v>
      </c>
      <c r="G36" s="10">
        <f t="shared" si="1"/>
        <v>53.738800005207651</v>
      </c>
      <c r="H36" s="10">
        <f t="shared" si="2"/>
        <v>0.17796190000000056</v>
      </c>
      <c r="I36" s="10">
        <f t="shared" si="3"/>
        <v>3.4971792257116525</v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 x14ac:dyDescent="0.25">
      <c r="A37" s="1"/>
      <c r="B37" s="9" t="s">
        <v>31</v>
      </c>
      <c r="C37" s="10">
        <v>0</v>
      </c>
      <c r="D37" s="10">
        <v>0</v>
      </c>
      <c r="E37" s="10">
        <v>0</v>
      </c>
      <c r="F37" s="10">
        <f t="shared" si="0"/>
        <v>0</v>
      </c>
      <c r="G37" s="10" t="str">
        <f t="shared" si="1"/>
        <v/>
      </c>
      <c r="H37" s="10">
        <f t="shared" si="2"/>
        <v>0</v>
      </c>
      <c r="I37" s="10" t="str">
        <f t="shared" si="3"/>
        <v/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hidden="1" customHeight="1" x14ac:dyDescent="0.25">
      <c r="A38" s="21"/>
      <c r="B38" s="9" t="s">
        <v>32</v>
      </c>
      <c r="C38" s="10"/>
      <c r="D38" s="10"/>
      <c r="E38" s="10"/>
      <c r="F38" s="10">
        <f t="shared" si="0"/>
        <v>0</v>
      </c>
      <c r="G38" s="10" t="str">
        <f t="shared" si="1"/>
        <v/>
      </c>
      <c r="H38" s="10">
        <f t="shared" si="2"/>
        <v>0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hidden="1" customHeight="1" x14ac:dyDescent="0.25">
      <c r="A39" s="21"/>
      <c r="B39" s="9" t="s">
        <v>33</v>
      </c>
      <c r="C39" s="10">
        <v>4.4999999999999993E-6</v>
      </c>
      <c r="D39" s="10">
        <v>0</v>
      </c>
      <c r="E39" s="10">
        <v>2.1329000000000001E-4</v>
      </c>
      <c r="F39" s="10">
        <f t="shared" si="0"/>
        <v>2.1329000000000001E-4</v>
      </c>
      <c r="G39" s="10" t="str">
        <f t="shared" si="1"/>
        <v/>
      </c>
      <c r="H39" s="10">
        <f t="shared" si="2"/>
        <v>2.0879000000000001E-4</v>
      </c>
      <c r="I39" s="10">
        <f t="shared" si="3"/>
        <v>4639.7777777777792</v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hidden="1" customHeight="1" x14ac:dyDescent="0.25">
      <c r="A40" s="21"/>
      <c r="B40" s="9" t="s">
        <v>34</v>
      </c>
      <c r="C40" s="10">
        <v>0</v>
      </c>
      <c r="D40" s="10">
        <v>0</v>
      </c>
      <c r="E40" s="10">
        <v>0</v>
      </c>
      <c r="F40" s="10">
        <f t="shared" si="0"/>
        <v>0</v>
      </c>
      <c r="G40" s="10" t="str">
        <f t="shared" si="1"/>
        <v/>
      </c>
      <c r="H40" s="10">
        <f t="shared" si="2"/>
        <v>0</v>
      </c>
      <c r="I40" s="10" t="str">
        <f t="shared" si="3"/>
        <v/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21" customHeight="1" x14ac:dyDescent="0.4">
      <c r="A41" s="1"/>
      <c r="B41" s="3" t="s">
        <v>35</v>
      </c>
      <c r="C41" s="5">
        <f>SUM(C42:C43,C46,C48:C50)</f>
        <v>17.258978980000002</v>
      </c>
      <c r="D41" s="5">
        <v>43.84035265</v>
      </c>
      <c r="E41" s="5">
        <f>SUM(E42:E43,E46,E48:E50)</f>
        <v>30.54025996</v>
      </c>
      <c r="F41" s="5">
        <f t="shared" si="0"/>
        <v>-13.30009269</v>
      </c>
      <c r="G41" s="5">
        <f t="shared" si="1"/>
        <v>-30.337558632754291</v>
      </c>
      <c r="H41" s="5">
        <f t="shared" si="2"/>
        <v>13.281280979999998</v>
      </c>
      <c r="I41" s="5">
        <f t="shared" si="3"/>
        <v>76.952877660900867</v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21" customHeight="1" x14ac:dyDescent="0.25">
      <c r="A42" s="1"/>
      <c r="B42" s="7" t="s">
        <v>55</v>
      </c>
      <c r="C42" s="8">
        <v>4.8254232899999998</v>
      </c>
      <c r="D42" s="8"/>
      <c r="E42" s="8">
        <v>5.5170075800000005</v>
      </c>
      <c r="F42" s="8">
        <f t="shared" si="0"/>
        <v>5.5170075800000005</v>
      </c>
      <c r="G42" s="8" t="str">
        <f t="shared" si="1"/>
        <v/>
      </c>
      <c r="H42" s="8">
        <f t="shared" si="2"/>
        <v>0.69158429000000066</v>
      </c>
      <c r="I42" s="8">
        <f t="shared" si="3"/>
        <v>14.332095827390113</v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21" customHeight="1" x14ac:dyDescent="0.25">
      <c r="A43" s="1"/>
      <c r="B43" s="7" t="s">
        <v>63</v>
      </c>
      <c r="C43" s="8">
        <f>SUM(C44:C45)</f>
        <v>0</v>
      </c>
      <c r="E43" s="8">
        <f>SUM(E44:E45)</f>
        <v>4.3997533600000001</v>
      </c>
      <c r="F43" s="8">
        <f t="shared" si="0"/>
        <v>4.3997533600000001</v>
      </c>
      <c r="G43" s="8" t="str">
        <f t="shared" si="1"/>
        <v/>
      </c>
      <c r="H43" s="8">
        <f t="shared" si="2"/>
        <v>4.3997533600000001</v>
      </c>
      <c r="I43" s="8" t="str">
        <f t="shared" si="3"/>
        <v/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15" customHeight="1" x14ac:dyDescent="0.25">
      <c r="A44" s="1"/>
      <c r="B44" s="11" t="s">
        <v>64</v>
      </c>
      <c r="C44" s="10">
        <v>0</v>
      </c>
      <c r="D44" s="10"/>
      <c r="E44" s="10">
        <v>4.3924298799999999</v>
      </c>
      <c r="F44" s="10">
        <f t="shared" si="0"/>
        <v>4.3924298799999999</v>
      </c>
      <c r="G44" s="10" t="str">
        <f t="shared" si="1"/>
        <v/>
      </c>
      <c r="H44" s="10">
        <f t="shared" si="2"/>
        <v>4.3924298799999999</v>
      </c>
      <c r="I44" s="10" t="str">
        <f t="shared" si="3"/>
        <v/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15" customHeight="1" x14ac:dyDescent="0.25">
      <c r="A45" s="1"/>
      <c r="B45" s="11" t="s">
        <v>65</v>
      </c>
      <c r="C45" s="10">
        <v>0</v>
      </c>
      <c r="E45" s="10">
        <v>7.3234800000000003E-3</v>
      </c>
      <c r="F45" s="10">
        <f t="shared" si="0"/>
        <v>7.3234800000000003E-3</v>
      </c>
      <c r="G45" s="10" t="str">
        <f t="shared" si="1"/>
        <v/>
      </c>
      <c r="H45" s="10">
        <f t="shared" si="2"/>
        <v>7.3234800000000003E-3</v>
      </c>
      <c r="I45" s="10" t="str">
        <f t="shared" si="3"/>
        <v/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21" customHeight="1" x14ac:dyDescent="0.25">
      <c r="A46" s="1"/>
      <c r="B46" s="7" t="s">
        <v>56</v>
      </c>
      <c r="C46" s="8">
        <v>1.34660772</v>
      </c>
      <c r="D46" s="8"/>
      <c r="E46" s="8">
        <v>0.99587756000000005</v>
      </c>
      <c r="F46" s="8">
        <f t="shared" si="0"/>
        <v>0.99587756000000005</v>
      </c>
      <c r="G46" s="8" t="str">
        <f t="shared" si="1"/>
        <v/>
      </c>
      <c r="H46" s="8">
        <f t="shared" si="2"/>
        <v>-0.3507301599999999</v>
      </c>
      <c r="I46" s="8">
        <f t="shared" si="3"/>
        <v>-26.045458880927839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15" customHeight="1" x14ac:dyDescent="0.25">
      <c r="A47" s="1"/>
      <c r="B47" s="11" t="s">
        <v>59</v>
      </c>
      <c r="C47" s="10">
        <v>0.74952670999999993</v>
      </c>
      <c r="D47" s="10"/>
      <c r="E47" s="10">
        <v>0.66631667999999999</v>
      </c>
      <c r="F47" s="10">
        <f t="shared" si="0"/>
        <v>0.66631667999999999</v>
      </c>
      <c r="G47" s="10" t="str">
        <f t="shared" si="1"/>
        <v/>
      </c>
      <c r="H47" s="10">
        <f t="shared" si="2"/>
        <v>-8.3210029999999935E-2</v>
      </c>
      <c r="I47" s="10">
        <f t="shared" si="3"/>
        <v>-11.101676416574927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21" customHeight="1" x14ac:dyDescent="0.25">
      <c r="A48" s="1"/>
      <c r="B48" s="7" t="s">
        <v>60</v>
      </c>
      <c r="C48" s="8">
        <v>6.4197539100000007</v>
      </c>
      <c r="D48" s="8"/>
      <c r="E48" s="8">
        <v>9.6885843700000009</v>
      </c>
      <c r="F48" s="8">
        <f t="shared" si="0"/>
        <v>9.6885843700000009</v>
      </c>
      <c r="G48" s="8" t="str">
        <f t="shared" si="1"/>
        <v/>
      </c>
      <c r="H48" s="8">
        <f t="shared" si="2"/>
        <v>3.2688304600000002</v>
      </c>
      <c r="I48" s="8">
        <f t="shared" si="3"/>
        <v>50.918314094690899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 x14ac:dyDescent="0.25">
      <c r="A49" s="1"/>
      <c r="B49" s="7" t="s">
        <v>57</v>
      </c>
      <c r="C49" s="8">
        <v>0</v>
      </c>
      <c r="D49" s="8"/>
      <c r="E49" s="8">
        <v>5.1548483800000007</v>
      </c>
      <c r="F49" s="8">
        <f t="shared" si="0"/>
        <v>5.1548483800000007</v>
      </c>
      <c r="G49" s="8" t="str">
        <f t="shared" si="1"/>
        <v/>
      </c>
      <c r="H49" s="8">
        <f t="shared" si="2"/>
        <v>5.1548483800000007</v>
      </c>
      <c r="I49" s="8" t="str">
        <f t="shared" si="3"/>
        <v/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 x14ac:dyDescent="0.25">
      <c r="A50" s="1"/>
      <c r="B50" s="7" t="s">
        <v>61</v>
      </c>
      <c r="C50" s="8">
        <v>4.6671940599999999</v>
      </c>
      <c r="D50" s="8"/>
      <c r="E50" s="8">
        <v>4.7841887100000005</v>
      </c>
      <c r="F50" s="8">
        <f t="shared" si="0"/>
        <v>4.7841887100000005</v>
      </c>
      <c r="G50" s="8" t="str">
        <f t="shared" si="1"/>
        <v/>
      </c>
      <c r="H50" s="8">
        <f t="shared" si="2"/>
        <v>0.11699465000000053</v>
      </c>
      <c r="I50" s="8">
        <f t="shared" si="3"/>
        <v>2.5067449198802016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5.25" customHeight="1" x14ac:dyDescent="0.25">
      <c r="A51" s="1"/>
      <c r="B51" s="18"/>
      <c r="C51" s="19"/>
      <c r="D51" s="19"/>
      <c r="E51" s="19"/>
      <c r="F51" s="19"/>
      <c r="G51" s="19"/>
      <c r="H51" s="19"/>
      <c r="I51" s="20"/>
      <c r="J51" s="1"/>
      <c r="K51" s="6"/>
      <c r="L51" s="6"/>
      <c r="M51" s="6"/>
      <c r="N51" s="6"/>
    </row>
    <row r="52" spans="1:14" ht="2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6"/>
      <c r="M52" s="6"/>
      <c r="N52" s="6"/>
    </row>
    <row r="53" spans="1:14" ht="12.75" customHeight="1" x14ac:dyDescent="0.2">
      <c r="A53" s="1"/>
      <c r="B53" s="12" t="s">
        <v>36</v>
      </c>
      <c r="C53" s="12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25.5" customHeight="1" x14ac:dyDescent="0.2">
      <c r="A54" s="1"/>
      <c r="B54" s="36"/>
      <c r="C54" s="1"/>
      <c r="D54" s="1"/>
      <c r="E54" s="1"/>
      <c r="F54" s="1"/>
      <c r="G54" s="1"/>
      <c r="H54" s="1"/>
      <c r="I54" s="1"/>
      <c r="J54" s="1"/>
      <c r="K54" s="1"/>
    </row>
    <row r="55" spans="1:14" ht="34.5" hidden="1" customHeight="1" x14ac:dyDescent="0.2">
      <c r="A55" s="13"/>
      <c r="B55" s="39"/>
      <c r="C55" s="39"/>
      <c r="D55" s="39"/>
      <c r="E55" s="39"/>
      <c r="F55" s="39"/>
      <c r="G55" s="39"/>
      <c r="H55" s="39"/>
      <c r="I55" s="39"/>
      <c r="J55" s="1"/>
      <c r="K55" s="1"/>
    </row>
    <row r="56" spans="1:14" ht="25.5" hidden="1" customHeight="1" x14ac:dyDescent="0.2">
      <c r="A56" s="1"/>
      <c r="B56" s="38"/>
      <c r="C56" s="38"/>
      <c r="D56" s="38"/>
      <c r="E56" s="38"/>
      <c r="F56" s="38"/>
      <c r="G56" s="38"/>
      <c r="H56" s="38"/>
      <c r="I56" s="38"/>
      <c r="J56" s="1"/>
      <c r="K56" s="1"/>
    </row>
    <row r="57" spans="1:14" x14ac:dyDescent="0.2">
      <c r="B57" s="38"/>
      <c r="C57" s="38"/>
      <c r="D57" s="38"/>
      <c r="E57" s="38"/>
      <c r="F57" s="38"/>
      <c r="G57" s="38"/>
      <c r="H57" s="38"/>
      <c r="I57" s="38"/>
      <c r="J57" s="1"/>
      <c r="K57" s="1"/>
    </row>
  </sheetData>
  <mergeCells count="5"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2:E12 D33 C43:E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Luis Orlando Mendez Funes</cp:lastModifiedBy>
  <cp:lastPrinted>2023-02-03T14:51:31Z</cp:lastPrinted>
  <dcterms:created xsi:type="dcterms:W3CDTF">2022-01-04T19:07:22Z</dcterms:created>
  <dcterms:modified xsi:type="dcterms:W3CDTF">2025-02-04T16:10:10Z</dcterms:modified>
</cp:coreProperties>
</file>