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2018\"/>
    </mc:Choice>
  </mc:AlternateContent>
  <bookViews>
    <workbookView xWindow="0" yWindow="0" windowWidth="28800" windowHeight="12135" tabRatio="834"/>
  </bookViews>
  <sheets>
    <sheet name="Abril1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0" l="1"/>
  <c r="D59" i="10"/>
  <c r="D58" i="10" s="1"/>
  <c r="D57" i="10" s="1"/>
  <c r="E59" i="10"/>
  <c r="H59" i="10"/>
  <c r="I59" i="10" s="1"/>
  <c r="F60" i="10"/>
  <c r="G60" i="10" s="1"/>
  <c r="H60" i="10"/>
  <c r="I60" i="10" s="1"/>
  <c r="F61" i="10"/>
  <c r="G61" i="10" s="1"/>
  <c r="H61" i="10"/>
  <c r="I61" i="10" s="1"/>
  <c r="C62" i="10"/>
  <c r="D62" i="10"/>
  <c r="E62" i="10"/>
  <c r="F62" i="10" s="1"/>
  <c r="G62" i="10" s="1"/>
  <c r="F63" i="10"/>
  <c r="G63" i="10"/>
  <c r="H63" i="10"/>
  <c r="I63" i="10"/>
  <c r="F64" i="10"/>
  <c r="G64" i="10"/>
  <c r="H64" i="10"/>
  <c r="I64" i="10"/>
  <c r="F65" i="10"/>
  <c r="G65" i="10"/>
  <c r="H65" i="10"/>
  <c r="I65" i="10"/>
  <c r="F66" i="10"/>
  <c r="G66" i="10"/>
  <c r="H66" i="10"/>
  <c r="I66" i="10"/>
  <c r="C67" i="10"/>
  <c r="D67" i="10"/>
  <c r="E67" i="10"/>
  <c r="F67" i="10"/>
  <c r="G67" i="10" s="1"/>
  <c r="H67" i="10"/>
  <c r="I67" i="10" s="1"/>
  <c r="F68" i="10"/>
  <c r="G68" i="10" s="1"/>
  <c r="H68" i="10"/>
  <c r="I68" i="10" s="1"/>
  <c r="F69" i="10"/>
  <c r="G69" i="10" s="1"/>
  <c r="H69" i="10"/>
  <c r="I69" i="10" s="1"/>
  <c r="F70" i="10"/>
  <c r="G70" i="10" s="1"/>
  <c r="H70" i="10"/>
  <c r="I70" i="10" s="1"/>
  <c r="F71" i="10"/>
  <c r="G71" i="10" s="1"/>
  <c r="H71" i="10"/>
  <c r="I71" i="10" s="1"/>
  <c r="F72" i="10"/>
  <c r="G72" i="10" s="1"/>
  <c r="H72" i="10"/>
  <c r="I72" i="10" s="1"/>
  <c r="F73" i="10"/>
  <c r="G73" i="10" s="1"/>
  <c r="H73" i="10"/>
  <c r="I73" i="10" s="1"/>
  <c r="C74" i="10"/>
  <c r="C58" i="10" s="1"/>
  <c r="C57" i="10" s="1"/>
  <c r="D74" i="10"/>
  <c r="F75" i="10"/>
  <c r="G75" i="10"/>
  <c r="H75" i="10"/>
  <c r="I75" i="10"/>
  <c r="F76" i="10"/>
  <c r="G76" i="10"/>
  <c r="H76" i="10"/>
  <c r="I76" i="10"/>
  <c r="F77" i="10"/>
  <c r="G77" i="10"/>
  <c r="H77" i="10"/>
  <c r="I77" i="10"/>
  <c r="F78" i="10"/>
  <c r="G78" i="10"/>
  <c r="H78" i="10"/>
  <c r="I78" i="10"/>
  <c r="C79" i="10"/>
  <c r="E79" i="10"/>
  <c r="F79" i="10" s="1"/>
  <c r="G79" i="10" s="1"/>
  <c r="F80" i="10"/>
  <c r="G80" i="10"/>
  <c r="H80" i="10"/>
  <c r="I80" i="10"/>
  <c r="F81" i="10"/>
  <c r="G81" i="10"/>
  <c r="H81" i="10"/>
  <c r="I81" i="10"/>
  <c r="C82" i="10"/>
  <c r="D82" i="10"/>
  <c r="E82" i="10"/>
  <c r="F82" i="10"/>
  <c r="G82" i="10" s="1"/>
  <c r="H82" i="10"/>
  <c r="I82" i="10" s="1"/>
  <c r="F83" i="10"/>
  <c r="G83" i="10" s="1"/>
  <c r="H83" i="10"/>
  <c r="I83" i="10" s="1"/>
  <c r="F84" i="10"/>
  <c r="G84" i="10" s="1"/>
  <c r="H84" i="10"/>
  <c r="I84" i="10" s="1"/>
  <c r="F85" i="10"/>
  <c r="G85" i="10" s="1"/>
  <c r="H85" i="10"/>
  <c r="I85" i="10" s="1"/>
  <c r="F86" i="10"/>
  <c r="G86" i="10" s="1"/>
  <c r="H86" i="10"/>
  <c r="I86" i="10" s="1"/>
  <c r="F87" i="10"/>
  <c r="G87" i="10" s="1"/>
  <c r="H87" i="10"/>
  <c r="I87" i="10" s="1"/>
  <c r="F88" i="10"/>
  <c r="G88" i="10" s="1"/>
  <c r="H88" i="10"/>
  <c r="I88" i="10" s="1"/>
  <c r="F89" i="10"/>
  <c r="G89" i="10" s="1"/>
  <c r="H89" i="10"/>
  <c r="I89" i="10" s="1"/>
  <c r="C90" i="10"/>
  <c r="D90" i="10"/>
  <c r="E90" i="10"/>
  <c r="H90" i="10" s="1"/>
  <c r="I90" i="10" s="1"/>
  <c r="F91" i="10"/>
  <c r="G91" i="10"/>
  <c r="H91" i="10"/>
  <c r="I91" i="10"/>
  <c r="F92" i="10"/>
  <c r="G92" i="10"/>
  <c r="H92" i="10"/>
  <c r="I92" i="10"/>
  <c r="F93" i="10"/>
  <c r="G93" i="10"/>
  <c r="H93" i="10"/>
  <c r="I93" i="10"/>
  <c r="F90" i="10" l="1"/>
  <c r="G90" i="10" s="1"/>
  <c r="H79" i="10"/>
  <c r="I79" i="10" s="1"/>
  <c r="H62" i="10"/>
  <c r="I62" i="10" s="1"/>
  <c r="E74" i="10"/>
  <c r="F59" i="10"/>
  <c r="G59" i="10" s="1"/>
  <c r="H43" i="10"/>
  <c r="I43" i="10" s="1"/>
  <c r="J43" i="10" s="1"/>
  <c r="H42" i="10"/>
  <c r="I42" i="10" s="1"/>
  <c r="J42" i="10" s="1"/>
  <c r="H41" i="10"/>
  <c r="I41" i="10" s="1"/>
  <c r="J41" i="10" s="1"/>
  <c r="G40" i="10"/>
  <c r="F40" i="10"/>
  <c r="E40" i="10"/>
  <c r="D40" i="10"/>
  <c r="C40" i="10"/>
  <c r="H39" i="10"/>
  <c r="I39" i="10" s="1"/>
  <c r="J39" i="10" s="1"/>
  <c r="H38" i="10"/>
  <c r="I38" i="10" s="1"/>
  <c r="J38" i="10" s="1"/>
  <c r="H37" i="10"/>
  <c r="I37" i="10" s="1"/>
  <c r="J37" i="10" s="1"/>
  <c r="H36" i="10"/>
  <c r="I36" i="10" s="1"/>
  <c r="J36" i="10" s="1"/>
  <c r="H35" i="10"/>
  <c r="I35" i="10" s="1"/>
  <c r="J35" i="10" s="1"/>
  <c r="H34" i="10"/>
  <c r="I34" i="10" s="1"/>
  <c r="J34" i="10" s="1"/>
  <c r="H33" i="10"/>
  <c r="I33" i="10" s="1"/>
  <c r="J33" i="10" s="1"/>
  <c r="G32" i="10"/>
  <c r="F32" i="10"/>
  <c r="E32" i="10"/>
  <c r="D32" i="10"/>
  <c r="C32" i="10"/>
  <c r="H31" i="10"/>
  <c r="I31" i="10" s="1"/>
  <c r="J31" i="10" s="1"/>
  <c r="H30" i="10"/>
  <c r="I30" i="10" s="1"/>
  <c r="J30" i="10" s="1"/>
  <c r="G29" i="10"/>
  <c r="G24" i="10" s="1"/>
  <c r="F29" i="10"/>
  <c r="E29" i="10"/>
  <c r="D29" i="10"/>
  <c r="D24" i="10" s="1"/>
  <c r="C29" i="10"/>
  <c r="C24" i="10" s="1"/>
  <c r="H28" i="10"/>
  <c r="I28" i="10" s="1"/>
  <c r="J28" i="10" s="1"/>
  <c r="H27" i="10"/>
  <c r="I27" i="10" s="1"/>
  <c r="J27" i="10" s="1"/>
  <c r="H26" i="10"/>
  <c r="I26" i="10" s="1"/>
  <c r="J26" i="10" s="1"/>
  <c r="H25" i="10"/>
  <c r="I25" i="10" s="1"/>
  <c r="J25" i="10" s="1"/>
  <c r="F24" i="10"/>
  <c r="E24" i="10"/>
  <c r="H23" i="10"/>
  <c r="I23" i="10" s="1"/>
  <c r="J23" i="10" s="1"/>
  <c r="H22" i="10"/>
  <c r="I22" i="10" s="1"/>
  <c r="J22" i="10" s="1"/>
  <c r="H21" i="10"/>
  <c r="I21" i="10" s="1"/>
  <c r="J21" i="10" s="1"/>
  <c r="H20" i="10"/>
  <c r="I20" i="10" s="1"/>
  <c r="J20" i="10" s="1"/>
  <c r="H19" i="10"/>
  <c r="I19" i="10" s="1"/>
  <c r="J19" i="10" s="1"/>
  <c r="H18" i="10"/>
  <c r="I18" i="10" s="1"/>
  <c r="J18" i="10" s="1"/>
  <c r="G17" i="10"/>
  <c r="F17" i="10"/>
  <c r="E17" i="10"/>
  <c r="D17" i="10"/>
  <c r="C17" i="10"/>
  <c r="H16" i="10"/>
  <c r="I16" i="10" s="1"/>
  <c r="J16" i="10" s="1"/>
  <c r="H15" i="10"/>
  <c r="I15" i="10" s="1"/>
  <c r="J15" i="10" s="1"/>
  <c r="H14" i="10"/>
  <c r="I14" i="10" s="1"/>
  <c r="J14" i="10" s="1"/>
  <c r="H13" i="10"/>
  <c r="I13" i="10" s="1"/>
  <c r="J13" i="10" s="1"/>
  <c r="G12" i="10"/>
  <c r="F12" i="10"/>
  <c r="E12" i="10"/>
  <c r="D12" i="10"/>
  <c r="C12" i="10"/>
  <c r="H11" i="10"/>
  <c r="I11" i="10" s="1"/>
  <c r="J11" i="10" s="1"/>
  <c r="H10" i="10"/>
  <c r="I10" i="10" s="1"/>
  <c r="J10" i="10" s="1"/>
  <c r="G9" i="10"/>
  <c r="F9" i="10"/>
  <c r="E9" i="10"/>
  <c r="D9" i="10"/>
  <c r="C9" i="10"/>
  <c r="H74" i="10" l="1"/>
  <c r="I74" i="10" s="1"/>
  <c r="F74" i="10"/>
  <c r="G74" i="10" s="1"/>
  <c r="H9" i="10"/>
  <c r="I9" i="10" s="1"/>
  <c r="J9" i="10" s="1"/>
  <c r="H17" i="10"/>
  <c r="I17" i="10" s="1"/>
  <c r="J17" i="10" s="1"/>
  <c r="C8" i="10"/>
  <c r="C7" i="10" s="1"/>
  <c r="E58" i="10"/>
  <c r="G8" i="10"/>
  <c r="F8" i="10"/>
  <c r="F7" i="10" s="1"/>
  <c r="H32" i="10"/>
  <c r="I32" i="10" s="1"/>
  <c r="J32" i="10" s="1"/>
  <c r="G7" i="10"/>
  <c r="H40" i="10"/>
  <c r="I40" i="10" s="1"/>
  <c r="J40" i="10" s="1"/>
  <c r="H29" i="10"/>
  <c r="I29" i="10" s="1"/>
  <c r="J29" i="10" s="1"/>
  <c r="H12" i="10"/>
  <c r="I12" i="10" s="1"/>
  <c r="J12" i="10" s="1"/>
  <c r="D8" i="10"/>
  <c r="D7" i="10" s="1"/>
  <c r="E8" i="10"/>
  <c r="E7" i="10" s="1"/>
  <c r="H24" i="10"/>
  <c r="I24" i="10" s="1"/>
  <c r="J24" i="10" s="1"/>
  <c r="H58" i="10" l="1"/>
  <c r="I58" i="10" s="1"/>
  <c r="E57" i="10"/>
  <c r="F58" i="10"/>
  <c r="G58" i="10" s="1"/>
  <c r="H8" i="10"/>
  <c r="I8" i="10" s="1"/>
  <c r="J8" i="10" s="1"/>
  <c r="H7" i="10"/>
  <c r="I7" i="10" s="1"/>
  <c r="J7" i="10" s="1"/>
  <c r="H57" i="10" l="1"/>
  <c r="I57" i="10" s="1"/>
  <c r="F57" i="10"/>
  <c r="G57" i="10" s="1"/>
</calcChain>
</file>

<file path=xl/sharedStrings.xml><?xml version="1.0" encoding="utf-8"?>
<sst xmlns="http://schemas.openxmlformats.org/spreadsheetml/2006/main" count="107" uniqueCount="59">
  <si>
    <t>(Montos en Millones de US$)</t>
  </si>
  <si>
    <t>Concepto</t>
  </si>
  <si>
    <t>Año 2017</t>
  </si>
  <si>
    <t>Pto. 2018</t>
  </si>
  <si>
    <t>Año 2018</t>
  </si>
  <si>
    <t>Variac. 18 / Pto. 18</t>
  </si>
  <si>
    <t>Variac. 18 / 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</si>
  <si>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</si>
  <si>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</si>
  <si>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</si>
  <si>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</si>
  <si>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</si>
  <si>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</si>
  <si>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</si>
  <si>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</si>
  <si>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</si>
  <si>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</si>
  <si>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</si>
  <si>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</si>
  <si>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</si>
  <si>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</si>
  <si>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</si>
  <si>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</si>
  <si>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</si>
  <si>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</si>
  <si>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</si>
  <si>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</si>
  <si>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</si>
  <si>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</si>
  <si>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</si>
  <si>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</si>
  <si>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</si>
  <si>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</si>
  <si>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</si>
  <si>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</si>
  <si>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</si>
  <si>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</si>
  <si>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</si>
  <si>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</si>
  <si>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</si>
  <si>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</si>
  <si>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</si>
  <si>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</si>
  <si>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</si>
  <si>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</si>
  <si>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</si>
  <si>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</si>
  <si>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</si>
  <si>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</si>
  <si>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</si>
  <si>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INGRESOS CORRIENTES Y CONTRIBUCIONES</t>
  </si>
  <si>
    <t>DERECHOS ARANCELARIOS A LA IMPORT.</t>
  </si>
  <si>
    <t>Fuente: Departamento de Ingresos Bancarios, Dirección General de Tesorería</t>
  </si>
  <si>
    <t>INGRESOS AL  30 DE ABRIL DE 2018, VRS EJECUTADO  2017  (Definitivo)</t>
  </si>
  <si>
    <t>Al  30 Abr.</t>
  </si>
  <si>
    <t>Al   30 Abr.</t>
  </si>
  <si>
    <t>COMPARATIVO ACUMULADO AL  30 DE ABRIL DE 2018, VRS EJECUTADO  2017 Y PRESUPUESTO 2018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</si>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</sst>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R98"/>
  <sheetViews>
    <sheetView showGridLines="0" tabSelected="1" zoomScale="80" zoomScaleNormal="80" workbookViewId="0"/>
  </sheetViews>
  <sheetFormatPr baseColWidth="10" defaultRowHeight="15" x14ac:dyDescent="0.25"/>
  <cols>
    <col min="2" max="2" width="59.5703125" customWidth="1"/>
    <col min="3" max="10" width="12.5703125" customWidth="1"/>
    <col min="13" max="13" width="13.7109375" bestFit="1" customWidth="1"/>
    <col min="250" max="250" width="59.5703125" customWidth="1"/>
    <col min="251" max="251" width="10.7109375" customWidth="1"/>
    <col min="252" max="253" width="7.85546875" customWidth="1"/>
    <col min="254" max="254" width="8" customWidth="1"/>
    <col min="255" max="260" width="7.7109375" customWidth="1"/>
    <col min="261" max="263" width="0" hidden="1" customWidth="1"/>
    <col min="264" max="264" width="10.7109375" customWidth="1"/>
    <col min="265" max="266" width="9.7109375" customWidth="1"/>
    <col min="269" max="269" width="13.7109375" bestFit="1" customWidth="1"/>
    <col min="506" max="506" width="59.5703125" customWidth="1"/>
    <col min="507" max="507" width="10.7109375" customWidth="1"/>
    <col min="508" max="509" width="7.85546875" customWidth="1"/>
    <col min="510" max="510" width="8" customWidth="1"/>
    <col min="511" max="516" width="7.7109375" customWidth="1"/>
    <col min="517" max="519" width="0" hidden="1" customWidth="1"/>
    <col min="520" max="520" width="10.7109375" customWidth="1"/>
    <col min="521" max="522" width="9.7109375" customWidth="1"/>
    <col min="525" max="525" width="13.7109375" bestFit="1" customWidth="1"/>
    <col min="762" max="762" width="59.5703125" customWidth="1"/>
    <col min="763" max="763" width="10.7109375" customWidth="1"/>
    <col min="764" max="765" width="7.85546875" customWidth="1"/>
    <col min="766" max="766" width="8" customWidth="1"/>
    <col min="767" max="772" width="7.7109375" customWidth="1"/>
    <col min="773" max="775" width="0" hidden="1" customWidth="1"/>
    <col min="776" max="776" width="10.7109375" customWidth="1"/>
    <col min="777" max="778" width="9.7109375" customWidth="1"/>
    <col min="781" max="781" width="13.7109375" bestFit="1" customWidth="1"/>
    <col min="1018" max="1018" width="59.5703125" customWidth="1"/>
    <col min="1019" max="1019" width="10.7109375" customWidth="1"/>
    <col min="1020" max="1021" width="7.85546875" customWidth="1"/>
    <col min="1022" max="1022" width="8" customWidth="1"/>
    <col min="1023" max="1028" width="7.7109375" customWidth="1"/>
    <col min="1029" max="1031" width="0" hidden="1" customWidth="1"/>
    <col min="1032" max="1032" width="10.7109375" customWidth="1"/>
    <col min="1033" max="1034" width="9.7109375" customWidth="1"/>
    <col min="1037" max="1037" width="13.7109375" bestFit="1" customWidth="1"/>
    <col min="1274" max="1274" width="59.5703125" customWidth="1"/>
    <col min="1275" max="1275" width="10.7109375" customWidth="1"/>
    <col min="1276" max="1277" width="7.85546875" customWidth="1"/>
    <col min="1278" max="1278" width="8" customWidth="1"/>
    <col min="1279" max="1284" width="7.7109375" customWidth="1"/>
    <col min="1285" max="1287" width="0" hidden="1" customWidth="1"/>
    <col min="1288" max="1288" width="10.7109375" customWidth="1"/>
    <col min="1289" max="1290" width="9.7109375" customWidth="1"/>
    <col min="1293" max="1293" width="13.7109375" bestFit="1" customWidth="1"/>
    <col min="1530" max="1530" width="59.5703125" customWidth="1"/>
    <col min="1531" max="1531" width="10.7109375" customWidth="1"/>
    <col min="1532" max="1533" width="7.85546875" customWidth="1"/>
    <col min="1534" max="1534" width="8" customWidth="1"/>
    <col min="1535" max="1540" width="7.7109375" customWidth="1"/>
    <col min="1541" max="1543" width="0" hidden="1" customWidth="1"/>
    <col min="1544" max="1544" width="10.7109375" customWidth="1"/>
    <col min="1545" max="1546" width="9.7109375" customWidth="1"/>
    <col min="1549" max="1549" width="13.7109375" bestFit="1" customWidth="1"/>
    <col min="1786" max="1786" width="59.5703125" customWidth="1"/>
    <col min="1787" max="1787" width="10.7109375" customWidth="1"/>
    <col min="1788" max="1789" width="7.85546875" customWidth="1"/>
    <col min="1790" max="1790" width="8" customWidth="1"/>
    <col min="1791" max="1796" width="7.7109375" customWidth="1"/>
    <col min="1797" max="1799" width="0" hidden="1" customWidth="1"/>
    <col min="1800" max="1800" width="10.7109375" customWidth="1"/>
    <col min="1801" max="1802" width="9.7109375" customWidth="1"/>
    <col min="1805" max="1805" width="13.7109375" bestFit="1" customWidth="1"/>
    <col min="2042" max="2042" width="59.5703125" customWidth="1"/>
    <col min="2043" max="2043" width="10.7109375" customWidth="1"/>
    <col min="2044" max="2045" width="7.85546875" customWidth="1"/>
    <col min="2046" max="2046" width="8" customWidth="1"/>
    <col min="2047" max="2052" width="7.7109375" customWidth="1"/>
    <col min="2053" max="2055" width="0" hidden="1" customWidth="1"/>
    <col min="2056" max="2056" width="10.7109375" customWidth="1"/>
    <col min="2057" max="2058" width="9.7109375" customWidth="1"/>
    <col min="2061" max="2061" width="13.7109375" bestFit="1" customWidth="1"/>
    <col min="2298" max="2298" width="59.5703125" customWidth="1"/>
    <col min="2299" max="2299" width="10.7109375" customWidth="1"/>
    <col min="2300" max="2301" width="7.85546875" customWidth="1"/>
    <col min="2302" max="2302" width="8" customWidth="1"/>
    <col min="2303" max="2308" width="7.7109375" customWidth="1"/>
    <col min="2309" max="2311" width="0" hidden="1" customWidth="1"/>
    <col min="2312" max="2312" width="10.7109375" customWidth="1"/>
    <col min="2313" max="2314" width="9.7109375" customWidth="1"/>
    <col min="2317" max="2317" width="13.7109375" bestFit="1" customWidth="1"/>
    <col min="2554" max="2554" width="59.5703125" customWidth="1"/>
    <col min="2555" max="2555" width="10.7109375" customWidth="1"/>
    <col min="2556" max="2557" width="7.85546875" customWidth="1"/>
    <col min="2558" max="2558" width="8" customWidth="1"/>
    <col min="2559" max="2564" width="7.7109375" customWidth="1"/>
    <col min="2565" max="2567" width="0" hidden="1" customWidth="1"/>
    <col min="2568" max="2568" width="10.7109375" customWidth="1"/>
    <col min="2569" max="2570" width="9.7109375" customWidth="1"/>
    <col min="2573" max="2573" width="13.7109375" bestFit="1" customWidth="1"/>
    <col min="2810" max="2810" width="59.5703125" customWidth="1"/>
    <col min="2811" max="2811" width="10.7109375" customWidth="1"/>
    <col min="2812" max="2813" width="7.85546875" customWidth="1"/>
    <col min="2814" max="2814" width="8" customWidth="1"/>
    <col min="2815" max="2820" width="7.7109375" customWidth="1"/>
    <col min="2821" max="2823" width="0" hidden="1" customWidth="1"/>
    <col min="2824" max="2824" width="10.7109375" customWidth="1"/>
    <col min="2825" max="2826" width="9.7109375" customWidth="1"/>
    <col min="2829" max="2829" width="13.7109375" bestFit="1" customWidth="1"/>
    <col min="3066" max="3066" width="59.5703125" customWidth="1"/>
    <col min="3067" max="3067" width="10.7109375" customWidth="1"/>
    <col min="3068" max="3069" width="7.85546875" customWidth="1"/>
    <col min="3070" max="3070" width="8" customWidth="1"/>
    <col min="3071" max="3076" width="7.7109375" customWidth="1"/>
    <col min="3077" max="3079" width="0" hidden="1" customWidth="1"/>
    <col min="3080" max="3080" width="10.7109375" customWidth="1"/>
    <col min="3081" max="3082" width="9.7109375" customWidth="1"/>
    <col min="3085" max="3085" width="13.7109375" bestFit="1" customWidth="1"/>
    <col min="3322" max="3322" width="59.5703125" customWidth="1"/>
    <col min="3323" max="3323" width="10.7109375" customWidth="1"/>
    <col min="3324" max="3325" width="7.85546875" customWidth="1"/>
    <col min="3326" max="3326" width="8" customWidth="1"/>
    <col min="3327" max="3332" width="7.7109375" customWidth="1"/>
    <col min="3333" max="3335" width="0" hidden="1" customWidth="1"/>
    <col min="3336" max="3336" width="10.7109375" customWidth="1"/>
    <col min="3337" max="3338" width="9.7109375" customWidth="1"/>
    <col min="3341" max="3341" width="13.7109375" bestFit="1" customWidth="1"/>
    <col min="3578" max="3578" width="59.5703125" customWidth="1"/>
    <col min="3579" max="3579" width="10.7109375" customWidth="1"/>
    <col min="3580" max="3581" width="7.85546875" customWidth="1"/>
    <col min="3582" max="3582" width="8" customWidth="1"/>
    <col min="3583" max="3588" width="7.7109375" customWidth="1"/>
    <col min="3589" max="3591" width="0" hidden="1" customWidth="1"/>
    <col min="3592" max="3592" width="10.7109375" customWidth="1"/>
    <col min="3593" max="3594" width="9.7109375" customWidth="1"/>
    <col min="3597" max="3597" width="13.7109375" bestFit="1" customWidth="1"/>
    <col min="3834" max="3834" width="59.5703125" customWidth="1"/>
    <col min="3835" max="3835" width="10.7109375" customWidth="1"/>
    <col min="3836" max="3837" width="7.85546875" customWidth="1"/>
    <col min="3838" max="3838" width="8" customWidth="1"/>
    <col min="3839" max="3844" width="7.7109375" customWidth="1"/>
    <col min="3845" max="3847" width="0" hidden="1" customWidth="1"/>
    <col min="3848" max="3848" width="10.7109375" customWidth="1"/>
    <col min="3849" max="3850" width="9.7109375" customWidth="1"/>
    <col min="3853" max="3853" width="13.7109375" bestFit="1" customWidth="1"/>
    <col min="4090" max="4090" width="59.5703125" customWidth="1"/>
    <col min="4091" max="4091" width="10.7109375" customWidth="1"/>
    <col min="4092" max="4093" width="7.85546875" customWidth="1"/>
    <col min="4094" max="4094" width="8" customWidth="1"/>
    <col min="4095" max="4100" width="7.7109375" customWidth="1"/>
    <col min="4101" max="4103" width="0" hidden="1" customWidth="1"/>
    <col min="4104" max="4104" width="10.7109375" customWidth="1"/>
    <col min="4105" max="4106" width="9.7109375" customWidth="1"/>
    <col min="4109" max="4109" width="13.7109375" bestFit="1" customWidth="1"/>
    <col min="4346" max="4346" width="59.5703125" customWidth="1"/>
    <col min="4347" max="4347" width="10.7109375" customWidth="1"/>
    <col min="4348" max="4349" width="7.85546875" customWidth="1"/>
    <col min="4350" max="4350" width="8" customWidth="1"/>
    <col min="4351" max="4356" width="7.7109375" customWidth="1"/>
    <col min="4357" max="4359" width="0" hidden="1" customWidth="1"/>
    <col min="4360" max="4360" width="10.7109375" customWidth="1"/>
    <col min="4361" max="4362" width="9.7109375" customWidth="1"/>
    <col min="4365" max="4365" width="13.7109375" bestFit="1" customWidth="1"/>
    <col min="4602" max="4602" width="59.5703125" customWidth="1"/>
    <col min="4603" max="4603" width="10.7109375" customWidth="1"/>
    <col min="4604" max="4605" width="7.85546875" customWidth="1"/>
    <col min="4606" max="4606" width="8" customWidth="1"/>
    <col min="4607" max="4612" width="7.7109375" customWidth="1"/>
    <col min="4613" max="4615" width="0" hidden="1" customWidth="1"/>
    <col min="4616" max="4616" width="10.7109375" customWidth="1"/>
    <col min="4617" max="4618" width="9.7109375" customWidth="1"/>
    <col min="4621" max="4621" width="13.7109375" bestFit="1" customWidth="1"/>
    <col min="4858" max="4858" width="59.5703125" customWidth="1"/>
    <col min="4859" max="4859" width="10.7109375" customWidth="1"/>
    <col min="4860" max="4861" width="7.85546875" customWidth="1"/>
    <col min="4862" max="4862" width="8" customWidth="1"/>
    <col min="4863" max="4868" width="7.7109375" customWidth="1"/>
    <col min="4869" max="4871" width="0" hidden="1" customWidth="1"/>
    <col min="4872" max="4872" width="10.7109375" customWidth="1"/>
    <col min="4873" max="4874" width="9.7109375" customWidth="1"/>
    <col min="4877" max="4877" width="13.7109375" bestFit="1" customWidth="1"/>
    <col min="5114" max="5114" width="59.5703125" customWidth="1"/>
    <col min="5115" max="5115" width="10.7109375" customWidth="1"/>
    <col min="5116" max="5117" width="7.85546875" customWidth="1"/>
    <col min="5118" max="5118" width="8" customWidth="1"/>
    <col min="5119" max="5124" width="7.7109375" customWidth="1"/>
    <col min="5125" max="5127" width="0" hidden="1" customWidth="1"/>
    <col min="5128" max="5128" width="10.7109375" customWidth="1"/>
    <col min="5129" max="5130" width="9.7109375" customWidth="1"/>
    <col min="5133" max="5133" width="13.7109375" bestFit="1" customWidth="1"/>
    <col min="5370" max="5370" width="59.5703125" customWidth="1"/>
    <col min="5371" max="5371" width="10.7109375" customWidth="1"/>
    <col min="5372" max="5373" width="7.85546875" customWidth="1"/>
    <col min="5374" max="5374" width="8" customWidth="1"/>
    <col min="5375" max="5380" width="7.7109375" customWidth="1"/>
    <col min="5381" max="5383" width="0" hidden="1" customWidth="1"/>
    <col min="5384" max="5384" width="10.7109375" customWidth="1"/>
    <col min="5385" max="5386" width="9.7109375" customWidth="1"/>
    <col min="5389" max="5389" width="13.7109375" bestFit="1" customWidth="1"/>
    <col min="5626" max="5626" width="59.5703125" customWidth="1"/>
    <col min="5627" max="5627" width="10.7109375" customWidth="1"/>
    <col min="5628" max="5629" width="7.85546875" customWidth="1"/>
    <col min="5630" max="5630" width="8" customWidth="1"/>
    <col min="5631" max="5636" width="7.7109375" customWidth="1"/>
    <col min="5637" max="5639" width="0" hidden="1" customWidth="1"/>
    <col min="5640" max="5640" width="10.7109375" customWidth="1"/>
    <col min="5641" max="5642" width="9.7109375" customWidth="1"/>
    <col min="5645" max="5645" width="13.7109375" bestFit="1" customWidth="1"/>
    <col min="5882" max="5882" width="59.5703125" customWidth="1"/>
    <col min="5883" max="5883" width="10.7109375" customWidth="1"/>
    <col min="5884" max="5885" width="7.85546875" customWidth="1"/>
    <col min="5886" max="5886" width="8" customWidth="1"/>
    <col min="5887" max="5892" width="7.7109375" customWidth="1"/>
    <col min="5893" max="5895" width="0" hidden="1" customWidth="1"/>
    <col min="5896" max="5896" width="10.7109375" customWidth="1"/>
    <col min="5897" max="5898" width="9.7109375" customWidth="1"/>
    <col min="5901" max="5901" width="13.7109375" bestFit="1" customWidth="1"/>
    <col min="6138" max="6138" width="59.5703125" customWidth="1"/>
    <col min="6139" max="6139" width="10.7109375" customWidth="1"/>
    <col min="6140" max="6141" width="7.85546875" customWidth="1"/>
    <col min="6142" max="6142" width="8" customWidth="1"/>
    <col min="6143" max="6148" width="7.7109375" customWidth="1"/>
    <col min="6149" max="6151" width="0" hidden="1" customWidth="1"/>
    <col min="6152" max="6152" width="10.7109375" customWidth="1"/>
    <col min="6153" max="6154" width="9.7109375" customWidth="1"/>
    <col min="6157" max="6157" width="13.7109375" bestFit="1" customWidth="1"/>
    <col min="6394" max="6394" width="59.5703125" customWidth="1"/>
    <col min="6395" max="6395" width="10.7109375" customWidth="1"/>
    <col min="6396" max="6397" width="7.85546875" customWidth="1"/>
    <col min="6398" max="6398" width="8" customWidth="1"/>
    <col min="6399" max="6404" width="7.7109375" customWidth="1"/>
    <col min="6405" max="6407" width="0" hidden="1" customWidth="1"/>
    <col min="6408" max="6408" width="10.7109375" customWidth="1"/>
    <col min="6409" max="6410" width="9.7109375" customWidth="1"/>
    <col min="6413" max="6413" width="13.7109375" bestFit="1" customWidth="1"/>
    <col min="6650" max="6650" width="59.5703125" customWidth="1"/>
    <col min="6651" max="6651" width="10.7109375" customWidth="1"/>
    <col min="6652" max="6653" width="7.85546875" customWidth="1"/>
    <col min="6654" max="6654" width="8" customWidth="1"/>
    <col min="6655" max="6660" width="7.7109375" customWidth="1"/>
    <col min="6661" max="6663" width="0" hidden="1" customWidth="1"/>
    <col min="6664" max="6664" width="10.7109375" customWidth="1"/>
    <col min="6665" max="6666" width="9.7109375" customWidth="1"/>
    <col min="6669" max="6669" width="13.7109375" bestFit="1" customWidth="1"/>
    <col min="6906" max="6906" width="59.5703125" customWidth="1"/>
    <col min="6907" max="6907" width="10.7109375" customWidth="1"/>
    <col min="6908" max="6909" width="7.85546875" customWidth="1"/>
    <col min="6910" max="6910" width="8" customWidth="1"/>
    <col min="6911" max="6916" width="7.7109375" customWidth="1"/>
    <col min="6917" max="6919" width="0" hidden="1" customWidth="1"/>
    <col min="6920" max="6920" width="10.7109375" customWidth="1"/>
    <col min="6921" max="6922" width="9.7109375" customWidth="1"/>
    <col min="6925" max="6925" width="13.7109375" bestFit="1" customWidth="1"/>
    <col min="7162" max="7162" width="59.5703125" customWidth="1"/>
    <col min="7163" max="7163" width="10.7109375" customWidth="1"/>
    <col min="7164" max="7165" width="7.85546875" customWidth="1"/>
    <col min="7166" max="7166" width="8" customWidth="1"/>
    <col min="7167" max="7172" width="7.7109375" customWidth="1"/>
    <col min="7173" max="7175" width="0" hidden="1" customWidth="1"/>
    <col min="7176" max="7176" width="10.7109375" customWidth="1"/>
    <col min="7177" max="7178" width="9.7109375" customWidth="1"/>
    <col min="7181" max="7181" width="13.7109375" bestFit="1" customWidth="1"/>
    <col min="7418" max="7418" width="59.5703125" customWidth="1"/>
    <col min="7419" max="7419" width="10.7109375" customWidth="1"/>
    <col min="7420" max="7421" width="7.85546875" customWidth="1"/>
    <col min="7422" max="7422" width="8" customWidth="1"/>
    <col min="7423" max="7428" width="7.7109375" customWidth="1"/>
    <col min="7429" max="7431" width="0" hidden="1" customWidth="1"/>
    <col min="7432" max="7432" width="10.7109375" customWidth="1"/>
    <col min="7433" max="7434" width="9.7109375" customWidth="1"/>
    <col min="7437" max="7437" width="13.7109375" bestFit="1" customWidth="1"/>
    <col min="7674" max="7674" width="59.5703125" customWidth="1"/>
    <col min="7675" max="7675" width="10.7109375" customWidth="1"/>
    <col min="7676" max="7677" width="7.85546875" customWidth="1"/>
    <col min="7678" max="7678" width="8" customWidth="1"/>
    <col min="7679" max="7684" width="7.7109375" customWidth="1"/>
    <col min="7685" max="7687" width="0" hidden="1" customWidth="1"/>
    <col min="7688" max="7688" width="10.7109375" customWidth="1"/>
    <col min="7689" max="7690" width="9.7109375" customWidth="1"/>
    <col min="7693" max="7693" width="13.7109375" bestFit="1" customWidth="1"/>
    <col min="7930" max="7930" width="59.5703125" customWidth="1"/>
    <col min="7931" max="7931" width="10.7109375" customWidth="1"/>
    <col min="7932" max="7933" width="7.85546875" customWidth="1"/>
    <col min="7934" max="7934" width="8" customWidth="1"/>
    <col min="7935" max="7940" width="7.7109375" customWidth="1"/>
    <col min="7941" max="7943" width="0" hidden="1" customWidth="1"/>
    <col min="7944" max="7944" width="10.7109375" customWidth="1"/>
    <col min="7945" max="7946" width="9.7109375" customWidth="1"/>
    <col min="7949" max="7949" width="13.7109375" bestFit="1" customWidth="1"/>
    <col min="8186" max="8186" width="59.5703125" customWidth="1"/>
    <col min="8187" max="8187" width="10.7109375" customWidth="1"/>
    <col min="8188" max="8189" width="7.85546875" customWidth="1"/>
    <col min="8190" max="8190" width="8" customWidth="1"/>
    <col min="8191" max="8196" width="7.7109375" customWidth="1"/>
    <col min="8197" max="8199" width="0" hidden="1" customWidth="1"/>
    <col min="8200" max="8200" width="10.7109375" customWidth="1"/>
    <col min="8201" max="8202" width="9.7109375" customWidth="1"/>
    <col min="8205" max="8205" width="13.7109375" bestFit="1" customWidth="1"/>
    <col min="8442" max="8442" width="59.5703125" customWidth="1"/>
    <col min="8443" max="8443" width="10.7109375" customWidth="1"/>
    <col min="8444" max="8445" width="7.85546875" customWidth="1"/>
    <col min="8446" max="8446" width="8" customWidth="1"/>
    <col min="8447" max="8452" width="7.7109375" customWidth="1"/>
    <col min="8453" max="8455" width="0" hidden="1" customWidth="1"/>
    <col min="8456" max="8456" width="10.7109375" customWidth="1"/>
    <col min="8457" max="8458" width="9.7109375" customWidth="1"/>
    <col min="8461" max="8461" width="13.7109375" bestFit="1" customWidth="1"/>
    <col min="8698" max="8698" width="59.5703125" customWidth="1"/>
    <col min="8699" max="8699" width="10.7109375" customWidth="1"/>
    <col min="8700" max="8701" width="7.85546875" customWidth="1"/>
    <col min="8702" max="8702" width="8" customWidth="1"/>
    <col min="8703" max="8708" width="7.7109375" customWidth="1"/>
    <col min="8709" max="8711" width="0" hidden="1" customWidth="1"/>
    <col min="8712" max="8712" width="10.7109375" customWidth="1"/>
    <col min="8713" max="8714" width="9.7109375" customWidth="1"/>
    <col min="8717" max="8717" width="13.7109375" bestFit="1" customWidth="1"/>
    <col min="8954" max="8954" width="59.5703125" customWidth="1"/>
    <col min="8955" max="8955" width="10.7109375" customWidth="1"/>
    <col min="8956" max="8957" width="7.85546875" customWidth="1"/>
    <col min="8958" max="8958" width="8" customWidth="1"/>
    <col min="8959" max="8964" width="7.7109375" customWidth="1"/>
    <col min="8965" max="8967" width="0" hidden="1" customWidth="1"/>
    <col min="8968" max="8968" width="10.7109375" customWidth="1"/>
    <col min="8969" max="8970" width="9.7109375" customWidth="1"/>
    <col min="8973" max="8973" width="13.7109375" bestFit="1" customWidth="1"/>
    <col min="9210" max="9210" width="59.5703125" customWidth="1"/>
    <col min="9211" max="9211" width="10.7109375" customWidth="1"/>
    <col min="9212" max="9213" width="7.85546875" customWidth="1"/>
    <col min="9214" max="9214" width="8" customWidth="1"/>
    <col min="9215" max="9220" width="7.7109375" customWidth="1"/>
    <col min="9221" max="9223" width="0" hidden="1" customWidth="1"/>
    <col min="9224" max="9224" width="10.7109375" customWidth="1"/>
    <col min="9225" max="9226" width="9.7109375" customWidth="1"/>
    <col min="9229" max="9229" width="13.7109375" bestFit="1" customWidth="1"/>
    <col min="9466" max="9466" width="59.5703125" customWidth="1"/>
    <col min="9467" max="9467" width="10.7109375" customWidth="1"/>
    <col min="9468" max="9469" width="7.85546875" customWidth="1"/>
    <col min="9470" max="9470" width="8" customWidth="1"/>
    <col min="9471" max="9476" width="7.7109375" customWidth="1"/>
    <col min="9477" max="9479" width="0" hidden="1" customWidth="1"/>
    <col min="9480" max="9480" width="10.7109375" customWidth="1"/>
    <col min="9481" max="9482" width="9.7109375" customWidth="1"/>
    <col min="9485" max="9485" width="13.7109375" bestFit="1" customWidth="1"/>
    <col min="9722" max="9722" width="59.5703125" customWidth="1"/>
    <col min="9723" max="9723" width="10.7109375" customWidth="1"/>
    <col min="9724" max="9725" width="7.85546875" customWidth="1"/>
    <col min="9726" max="9726" width="8" customWidth="1"/>
    <col min="9727" max="9732" width="7.7109375" customWidth="1"/>
    <col min="9733" max="9735" width="0" hidden="1" customWidth="1"/>
    <col min="9736" max="9736" width="10.7109375" customWidth="1"/>
    <col min="9737" max="9738" width="9.7109375" customWidth="1"/>
    <col min="9741" max="9741" width="13.7109375" bestFit="1" customWidth="1"/>
    <col min="9978" max="9978" width="59.5703125" customWidth="1"/>
    <col min="9979" max="9979" width="10.7109375" customWidth="1"/>
    <col min="9980" max="9981" width="7.85546875" customWidth="1"/>
    <col min="9982" max="9982" width="8" customWidth="1"/>
    <col min="9983" max="9988" width="7.7109375" customWidth="1"/>
    <col min="9989" max="9991" width="0" hidden="1" customWidth="1"/>
    <col min="9992" max="9992" width="10.7109375" customWidth="1"/>
    <col min="9993" max="9994" width="9.7109375" customWidth="1"/>
    <col min="9997" max="9997" width="13.7109375" bestFit="1" customWidth="1"/>
    <col min="10234" max="10234" width="59.5703125" customWidth="1"/>
    <col min="10235" max="10235" width="10.7109375" customWidth="1"/>
    <col min="10236" max="10237" width="7.85546875" customWidth="1"/>
    <col min="10238" max="10238" width="8" customWidth="1"/>
    <col min="10239" max="10244" width="7.7109375" customWidth="1"/>
    <col min="10245" max="10247" width="0" hidden="1" customWidth="1"/>
    <col min="10248" max="10248" width="10.7109375" customWidth="1"/>
    <col min="10249" max="10250" width="9.7109375" customWidth="1"/>
    <col min="10253" max="10253" width="13.7109375" bestFit="1" customWidth="1"/>
    <col min="10490" max="10490" width="59.5703125" customWidth="1"/>
    <col min="10491" max="10491" width="10.7109375" customWidth="1"/>
    <col min="10492" max="10493" width="7.85546875" customWidth="1"/>
    <col min="10494" max="10494" width="8" customWidth="1"/>
    <col min="10495" max="10500" width="7.7109375" customWidth="1"/>
    <col min="10501" max="10503" width="0" hidden="1" customWidth="1"/>
    <col min="10504" max="10504" width="10.7109375" customWidth="1"/>
    <col min="10505" max="10506" width="9.7109375" customWidth="1"/>
    <col min="10509" max="10509" width="13.7109375" bestFit="1" customWidth="1"/>
    <col min="10746" max="10746" width="59.5703125" customWidth="1"/>
    <col min="10747" max="10747" width="10.7109375" customWidth="1"/>
    <col min="10748" max="10749" width="7.85546875" customWidth="1"/>
    <col min="10750" max="10750" width="8" customWidth="1"/>
    <col min="10751" max="10756" width="7.7109375" customWidth="1"/>
    <col min="10757" max="10759" width="0" hidden="1" customWidth="1"/>
    <col min="10760" max="10760" width="10.7109375" customWidth="1"/>
    <col min="10761" max="10762" width="9.7109375" customWidth="1"/>
    <col min="10765" max="10765" width="13.7109375" bestFit="1" customWidth="1"/>
    <col min="11002" max="11002" width="59.5703125" customWidth="1"/>
    <col min="11003" max="11003" width="10.7109375" customWidth="1"/>
    <col min="11004" max="11005" width="7.85546875" customWidth="1"/>
    <col min="11006" max="11006" width="8" customWidth="1"/>
    <col min="11007" max="11012" width="7.7109375" customWidth="1"/>
    <col min="11013" max="11015" width="0" hidden="1" customWidth="1"/>
    <col min="11016" max="11016" width="10.7109375" customWidth="1"/>
    <col min="11017" max="11018" width="9.7109375" customWidth="1"/>
    <col min="11021" max="11021" width="13.7109375" bestFit="1" customWidth="1"/>
    <col min="11258" max="11258" width="59.5703125" customWidth="1"/>
    <col min="11259" max="11259" width="10.7109375" customWidth="1"/>
    <col min="11260" max="11261" width="7.85546875" customWidth="1"/>
    <col min="11262" max="11262" width="8" customWidth="1"/>
    <col min="11263" max="11268" width="7.7109375" customWidth="1"/>
    <col min="11269" max="11271" width="0" hidden="1" customWidth="1"/>
    <col min="11272" max="11272" width="10.7109375" customWidth="1"/>
    <col min="11273" max="11274" width="9.7109375" customWidth="1"/>
    <col min="11277" max="11277" width="13.7109375" bestFit="1" customWidth="1"/>
    <col min="11514" max="11514" width="59.5703125" customWidth="1"/>
    <col min="11515" max="11515" width="10.7109375" customWidth="1"/>
    <col min="11516" max="11517" width="7.85546875" customWidth="1"/>
    <col min="11518" max="11518" width="8" customWidth="1"/>
    <col min="11519" max="11524" width="7.7109375" customWidth="1"/>
    <col min="11525" max="11527" width="0" hidden="1" customWidth="1"/>
    <col min="11528" max="11528" width="10.7109375" customWidth="1"/>
    <col min="11529" max="11530" width="9.7109375" customWidth="1"/>
    <col min="11533" max="11533" width="13.7109375" bestFit="1" customWidth="1"/>
    <col min="11770" max="11770" width="59.5703125" customWidth="1"/>
    <col min="11771" max="11771" width="10.7109375" customWidth="1"/>
    <col min="11772" max="11773" width="7.85546875" customWidth="1"/>
    <col min="11774" max="11774" width="8" customWidth="1"/>
    <col min="11775" max="11780" width="7.7109375" customWidth="1"/>
    <col min="11781" max="11783" width="0" hidden="1" customWidth="1"/>
    <col min="11784" max="11784" width="10.7109375" customWidth="1"/>
    <col min="11785" max="11786" width="9.7109375" customWidth="1"/>
    <col min="11789" max="11789" width="13.7109375" bestFit="1" customWidth="1"/>
    <col min="12026" max="12026" width="59.5703125" customWidth="1"/>
    <col min="12027" max="12027" width="10.7109375" customWidth="1"/>
    <col min="12028" max="12029" width="7.85546875" customWidth="1"/>
    <col min="12030" max="12030" width="8" customWidth="1"/>
    <col min="12031" max="12036" width="7.7109375" customWidth="1"/>
    <col min="12037" max="12039" width="0" hidden="1" customWidth="1"/>
    <col min="12040" max="12040" width="10.7109375" customWidth="1"/>
    <col min="12041" max="12042" width="9.7109375" customWidth="1"/>
    <col min="12045" max="12045" width="13.7109375" bestFit="1" customWidth="1"/>
    <col min="12282" max="12282" width="59.5703125" customWidth="1"/>
    <col min="12283" max="12283" width="10.7109375" customWidth="1"/>
    <col min="12284" max="12285" width="7.85546875" customWidth="1"/>
    <col min="12286" max="12286" width="8" customWidth="1"/>
    <col min="12287" max="12292" width="7.7109375" customWidth="1"/>
    <col min="12293" max="12295" width="0" hidden="1" customWidth="1"/>
    <col min="12296" max="12296" width="10.7109375" customWidth="1"/>
    <col min="12297" max="12298" width="9.7109375" customWidth="1"/>
    <col min="12301" max="12301" width="13.7109375" bestFit="1" customWidth="1"/>
    <col min="12538" max="12538" width="59.5703125" customWidth="1"/>
    <col min="12539" max="12539" width="10.7109375" customWidth="1"/>
    <col min="12540" max="12541" width="7.85546875" customWidth="1"/>
    <col min="12542" max="12542" width="8" customWidth="1"/>
    <col min="12543" max="12548" width="7.7109375" customWidth="1"/>
    <col min="12549" max="12551" width="0" hidden="1" customWidth="1"/>
    <col min="12552" max="12552" width="10.7109375" customWidth="1"/>
    <col min="12553" max="12554" width="9.7109375" customWidth="1"/>
    <col min="12557" max="12557" width="13.7109375" bestFit="1" customWidth="1"/>
    <col min="12794" max="12794" width="59.5703125" customWidth="1"/>
    <col min="12795" max="12795" width="10.7109375" customWidth="1"/>
    <col min="12796" max="12797" width="7.85546875" customWidth="1"/>
    <col min="12798" max="12798" width="8" customWidth="1"/>
    <col min="12799" max="12804" width="7.7109375" customWidth="1"/>
    <col min="12805" max="12807" width="0" hidden="1" customWidth="1"/>
    <col min="12808" max="12808" width="10.7109375" customWidth="1"/>
    <col min="12809" max="12810" width="9.7109375" customWidth="1"/>
    <col min="12813" max="12813" width="13.7109375" bestFit="1" customWidth="1"/>
    <col min="13050" max="13050" width="59.5703125" customWidth="1"/>
    <col min="13051" max="13051" width="10.7109375" customWidth="1"/>
    <col min="13052" max="13053" width="7.85546875" customWidth="1"/>
    <col min="13054" max="13054" width="8" customWidth="1"/>
    <col min="13055" max="13060" width="7.7109375" customWidth="1"/>
    <col min="13061" max="13063" width="0" hidden="1" customWidth="1"/>
    <col min="13064" max="13064" width="10.7109375" customWidth="1"/>
    <col min="13065" max="13066" width="9.7109375" customWidth="1"/>
    <col min="13069" max="13069" width="13.7109375" bestFit="1" customWidth="1"/>
    <col min="13306" max="13306" width="59.5703125" customWidth="1"/>
    <col min="13307" max="13307" width="10.7109375" customWidth="1"/>
    <col min="13308" max="13309" width="7.85546875" customWidth="1"/>
    <col min="13310" max="13310" width="8" customWidth="1"/>
    <col min="13311" max="13316" width="7.7109375" customWidth="1"/>
    <col min="13317" max="13319" width="0" hidden="1" customWidth="1"/>
    <col min="13320" max="13320" width="10.7109375" customWidth="1"/>
    <col min="13321" max="13322" width="9.7109375" customWidth="1"/>
    <col min="13325" max="13325" width="13.7109375" bestFit="1" customWidth="1"/>
    <col min="13562" max="13562" width="59.5703125" customWidth="1"/>
    <col min="13563" max="13563" width="10.7109375" customWidth="1"/>
    <col min="13564" max="13565" width="7.85546875" customWidth="1"/>
    <col min="13566" max="13566" width="8" customWidth="1"/>
    <col min="13567" max="13572" width="7.7109375" customWidth="1"/>
    <col min="13573" max="13575" width="0" hidden="1" customWidth="1"/>
    <col min="13576" max="13576" width="10.7109375" customWidth="1"/>
    <col min="13577" max="13578" width="9.7109375" customWidth="1"/>
    <col min="13581" max="13581" width="13.7109375" bestFit="1" customWidth="1"/>
    <col min="13818" max="13818" width="59.5703125" customWidth="1"/>
    <col min="13819" max="13819" width="10.7109375" customWidth="1"/>
    <col min="13820" max="13821" width="7.85546875" customWidth="1"/>
    <col min="13822" max="13822" width="8" customWidth="1"/>
    <col min="13823" max="13828" width="7.7109375" customWidth="1"/>
    <col min="13829" max="13831" width="0" hidden="1" customWidth="1"/>
    <col min="13832" max="13832" width="10.7109375" customWidth="1"/>
    <col min="13833" max="13834" width="9.7109375" customWidth="1"/>
    <col min="13837" max="13837" width="13.7109375" bestFit="1" customWidth="1"/>
    <col min="14074" max="14074" width="59.5703125" customWidth="1"/>
    <col min="14075" max="14075" width="10.7109375" customWidth="1"/>
    <col min="14076" max="14077" width="7.85546875" customWidth="1"/>
    <col min="14078" max="14078" width="8" customWidth="1"/>
    <col min="14079" max="14084" width="7.7109375" customWidth="1"/>
    <col min="14085" max="14087" width="0" hidden="1" customWidth="1"/>
    <col min="14088" max="14088" width="10.7109375" customWidth="1"/>
    <col min="14089" max="14090" width="9.7109375" customWidth="1"/>
    <col min="14093" max="14093" width="13.7109375" bestFit="1" customWidth="1"/>
    <col min="14330" max="14330" width="59.5703125" customWidth="1"/>
    <col min="14331" max="14331" width="10.7109375" customWidth="1"/>
    <col min="14332" max="14333" width="7.85546875" customWidth="1"/>
    <col min="14334" max="14334" width="8" customWidth="1"/>
    <col min="14335" max="14340" width="7.7109375" customWidth="1"/>
    <col min="14341" max="14343" width="0" hidden="1" customWidth="1"/>
    <col min="14344" max="14344" width="10.7109375" customWidth="1"/>
    <col min="14345" max="14346" width="9.7109375" customWidth="1"/>
    <col min="14349" max="14349" width="13.7109375" bestFit="1" customWidth="1"/>
    <col min="14586" max="14586" width="59.5703125" customWidth="1"/>
    <col min="14587" max="14587" width="10.7109375" customWidth="1"/>
    <col min="14588" max="14589" width="7.85546875" customWidth="1"/>
    <col min="14590" max="14590" width="8" customWidth="1"/>
    <col min="14591" max="14596" width="7.7109375" customWidth="1"/>
    <col min="14597" max="14599" width="0" hidden="1" customWidth="1"/>
    <col min="14600" max="14600" width="10.7109375" customWidth="1"/>
    <col min="14601" max="14602" width="9.7109375" customWidth="1"/>
    <col min="14605" max="14605" width="13.7109375" bestFit="1" customWidth="1"/>
    <col min="14842" max="14842" width="59.5703125" customWidth="1"/>
    <col min="14843" max="14843" width="10.7109375" customWidth="1"/>
    <col min="14844" max="14845" width="7.85546875" customWidth="1"/>
    <col min="14846" max="14846" width="8" customWidth="1"/>
    <col min="14847" max="14852" width="7.7109375" customWidth="1"/>
    <col min="14853" max="14855" width="0" hidden="1" customWidth="1"/>
    <col min="14856" max="14856" width="10.7109375" customWidth="1"/>
    <col min="14857" max="14858" width="9.7109375" customWidth="1"/>
    <col min="14861" max="14861" width="13.7109375" bestFit="1" customWidth="1"/>
    <col min="15098" max="15098" width="59.5703125" customWidth="1"/>
    <col min="15099" max="15099" width="10.7109375" customWidth="1"/>
    <col min="15100" max="15101" width="7.85546875" customWidth="1"/>
    <col min="15102" max="15102" width="8" customWidth="1"/>
    <col min="15103" max="15108" width="7.7109375" customWidth="1"/>
    <col min="15109" max="15111" width="0" hidden="1" customWidth="1"/>
    <col min="15112" max="15112" width="10.7109375" customWidth="1"/>
    <col min="15113" max="15114" width="9.7109375" customWidth="1"/>
    <col min="15117" max="15117" width="13.7109375" bestFit="1" customWidth="1"/>
    <col min="15354" max="15354" width="59.5703125" customWidth="1"/>
    <col min="15355" max="15355" width="10.7109375" customWidth="1"/>
    <col min="15356" max="15357" width="7.85546875" customWidth="1"/>
    <col min="15358" max="15358" width="8" customWidth="1"/>
    <col min="15359" max="15364" width="7.7109375" customWidth="1"/>
    <col min="15365" max="15367" width="0" hidden="1" customWidth="1"/>
    <col min="15368" max="15368" width="10.7109375" customWidth="1"/>
    <col min="15369" max="15370" width="9.7109375" customWidth="1"/>
    <col min="15373" max="15373" width="13.7109375" bestFit="1" customWidth="1"/>
    <col min="15610" max="15610" width="59.5703125" customWidth="1"/>
    <col min="15611" max="15611" width="10.7109375" customWidth="1"/>
    <col min="15612" max="15613" width="7.85546875" customWidth="1"/>
    <col min="15614" max="15614" width="8" customWidth="1"/>
    <col min="15615" max="15620" width="7.7109375" customWidth="1"/>
    <col min="15621" max="15623" width="0" hidden="1" customWidth="1"/>
    <col min="15624" max="15624" width="10.7109375" customWidth="1"/>
    <col min="15625" max="15626" width="9.7109375" customWidth="1"/>
    <col min="15629" max="15629" width="13.7109375" bestFit="1" customWidth="1"/>
    <col min="15866" max="15866" width="59.5703125" customWidth="1"/>
    <col min="15867" max="15867" width="10.7109375" customWidth="1"/>
    <col min="15868" max="15869" width="7.85546875" customWidth="1"/>
    <col min="15870" max="15870" width="8" customWidth="1"/>
    <col min="15871" max="15876" width="7.7109375" customWidth="1"/>
    <col min="15877" max="15879" width="0" hidden="1" customWidth="1"/>
    <col min="15880" max="15880" width="10.7109375" customWidth="1"/>
    <col min="15881" max="15882" width="9.7109375" customWidth="1"/>
    <col min="15885" max="15885" width="13.7109375" bestFit="1" customWidth="1"/>
    <col min="16122" max="16122" width="59.5703125" customWidth="1"/>
    <col min="16123" max="16123" width="10.7109375" customWidth="1"/>
    <col min="16124" max="16125" width="7.85546875" customWidth="1"/>
    <col min="16126" max="16126" width="8" customWidth="1"/>
    <col min="16127" max="16132" width="7.7109375" customWidth="1"/>
    <col min="16133" max="16135" width="0" hidden="1" customWidth="1"/>
    <col min="16136" max="16136" width="10.7109375" customWidth="1"/>
    <col min="16137" max="16138" width="9.7109375" customWidth="1"/>
    <col min="16141" max="16141" width="13.7109375" bestFit="1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</row>
    <row r="2" spans="1:14" ht="15.75" x14ac:dyDescent="0.25">
      <c r="B2" s="36" t="s">
        <v>53</v>
      </c>
      <c r="C2" s="36"/>
      <c r="D2" s="36"/>
      <c r="E2" s="36"/>
      <c r="F2" s="36"/>
      <c r="G2" s="36"/>
      <c r="H2" s="36"/>
      <c r="I2" s="36"/>
      <c r="J2" s="36"/>
    </row>
    <row r="3" spans="1:14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</row>
    <row r="4" spans="1:14" ht="15.75" thickBot="1" x14ac:dyDescent="0.3">
      <c r="B4" s="2"/>
      <c r="C4" s="2"/>
      <c r="D4" s="2"/>
      <c r="E4" s="2"/>
      <c r="F4" s="2"/>
      <c r="G4" s="2"/>
      <c r="H4" s="2"/>
      <c r="I4" s="2"/>
      <c r="J4" s="2"/>
      <c r="L4" s="1"/>
      <c r="M4" s="1"/>
      <c r="N4" s="1"/>
    </row>
    <row r="5" spans="1:14" ht="21" customHeight="1" x14ac:dyDescent="0.25">
      <c r="B5" s="39" t="s">
        <v>1</v>
      </c>
      <c r="C5" s="31" t="s">
        <v>2</v>
      </c>
      <c r="D5" s="41" t="s">
        <v>4</v>
      </c>
      <c r="E5" s="42"/>
      <c r="F5" s="42"/>
      <c r="G5" s="42"/>
      <c r="H5" s="43"/>
      <c r="I5" s="44" t="s">
        <v>45</v>
      </c>
      <c r="J5" s="45"/>
      <c r="L5" s="1"/>
      <c r="M5" s="1"/>
      <c r="N5" s="1"/>
    </row>
    <row r="6" spans="1:14" ht="31.5" customHeight="1" x14ac:dyDescent="0.25">
      <c r="A6" s="1"/>
      <c r="B6" s="40"/>
      <c r="C6" s="4" t="s">
        <v>54</v>
      </c>
      <c r="D6" s="4" t="s">
        <v>46</v>
      </c>
      <c r="E6" s="4" t="s">
        <v>47</v>
      </c>
      <c r="F6" s="4" t="s">
        <v>48</v>
      </c>
      <c r="G6" s="4" t="s">
        <v>49</v>
      </c>
      <c r="H6" s="4" t="s">
        <v>55</v>
      </c>
      <c r="I6" s="32" t="s">
        <v>9</v>
      </c>
      <c r="J6" s="33" t="s">
        <v>8</v>
      </c>
      <c r="L6" s="1"/>
      <c r="M6" s="1"/>
      <c r="N6" s="1"/>
    </row>
    <row r="7" spans="1:14" ht="21" customHeight="1" x14ac:dyDescent="0.25">
      <c r="A7" s="1"/>
      <c r="B7" s="8" t="s">
        <v>50</v>
      </c>
      <c r="C7" s="9">
        <f>+C8+C40</f>
        <v>1694.9843000000003</v>
      </c>
      <c r="D7" s="9">
        <f>+D8+D40</f>
        <v>445.07040000000006</v>
      </c>
      <c r="E7" s="9">
        <f t="shared" ref="E7:G7" si="0">+E8+E40</f>
        <v>369.52940000000001</v>
      </c>
      <c r="F7" s="9">
        <f t="shared" si="0"/>
        <v>373.42379999999997</v>
      </c>
      <c r="G7" s="9">
        <f t="shared" si="0"/>
        <v>812.99129999999991</v>
      </c>
      <c r="H7" s="9">
        <f>SUM(D7:G7)</f>
        <v>2001.0148999999999</v>
      </c>
      <c r="I7" s="10">
        <f>+H7-C7</f>
        <v>306.03059999999959</v>
      </c>
      <c r="J7" s="34">
        <f>+I7/C7*100</f>
        <v>18.05506989061784</v>
      </c>
      <c r="K7" s="51"/>
      <c r="L7" s="13"/>
      <c r="M7" s="13"/>
      <c r="N7" s="1"/>
    </row>
    <row r="8" spans="1:14" ht="21" customHeight="1" x14ac:dyDescent="0.25">
      <c r="A8" s="1"/>
      <c r="B8" s="14" t="s">
        <v>11</v>
      </c>
      <c r="C8" s="15">
        <f>+C9+C12+C16+C17+C24+C32</f>
        <v>1626.2849000000003</v>
      </c>
      <c r="D8" s="15">
        <f>+D9+D12+D16+D17+D24+D32</f>
        <v>431.31000000000006</v>
      </c>
      <c r="E8" s="15">
        <f t="shared" ref="E8:G8" si="1">+E9+E12+E16+E17+E24+E32</f>
        <v>337.62569999999999</v>
      </c>
      <c r="F8" s="15">
        <f t="shared" si="1"/>
        <v>354.0453</v>
      </c>
      <c r="G8" s="15">
        <f t="shared" si="1"/>
        <v>789.94949999999994</v>
      </c>
      <c r="H8" s="15">
        <f>SUM(D8:G8)</f>
        <v>1912.9304999999999</v>
      </c>
      <c r="I8" s="15">
        <f>+H8-C8</f>
        <v>286.6455999999996</v>
      </c>
      <c r="J8" s="17">
        <f>+I8/C8*100</f>
        <v>17.625792381150411</v>
      </c>
      <c r="K8" s="51"/>
      <c r="L8" s="13"/>
      <c r="M8" s="13"/>
      <c r="N8" s="13"/>
    </row>
    <row r="9" spans="1:14" ht="21" customHeight="1" x14ac:dyDescent="0.25">
      <c r="A9" s="1"/>
      <c r="B9" s="18" t="s">
        <v>12</v>
      </c>
      <c r="C9" s="15">
        <f>SUM(C10:C11)</f>
        <v>637.57300000000009</v>
      </c>
      <c r="D9" s="15">
        <f>SUM(D10:D11)</f>
        <v>192.33270000000002</v>
      </c>
      <c r="E9" s="15">
        <f t="shared" ref="E9:G9" si="2">SUM(E10:E11)</f>
        <v>163.83519999999999</v>
      </c>
      <c r="F9" s="15">
        <f t="shared" si="2"/>
        <v>170.29769999999999</v>
      </c>
      <c r="G9" s="15">
        <f t="shared" si="2"/>
        <v>179.85860000000002</v>
      </c>
      <c r="H9" s="15">
        <f>SUM(D9:G9)</f>
        <v>706.32420000000002</v>
      </c>
      <c r="I9" s="15">
        <f>+H9-C9</f>
        <v>68.751199999999926</v>
      </c>
      <c r="J9" s="17">
        <f>+I9/C9*100</f>
        <v>10.783267170974918</v>
      </c>
      <c r="K9" s="51"/>
      <c r="L9" s="13"/>
      <c r="M9" s="13"/>
      <c r="N9" s="13"/>
    </row>
    <row r="10" spans="1:14" ht="12.75" customHeight="1" x14ac:dyDescent="0.25">
      <c r="A10" s="1"/>
      <c r="B10" s="19" t="s">
        <v>13</v>
      </c>
      <c r="C10" s="20">
        <v>315.76650000000001</v>
      </c>
      <c r="D10" s="20">
        <v>106.08160000000001</v>
      </c>
      <c r="E10" s="20">
        <v>82.167699999999996</v>
      </c>
      <c r="F10" s="20">
        <v>79.611399999999989</v>
      </c>
      <c r="G10" s="20">
        <v>82.217799999999997</v>
      </c>
      <c r="H10" s="20">
        <f>SUM(D10:G10)</f>
        <v>350.07850000000002</v>
      </c>
      <c r="I10" s="20">
        <f>+H10-C10</f>
        <v>34.312000000000012</v>
      </c>
      <c r="J10" s="22">
        <f>+I10/C10*100</f>
        <v>10.866257186877014</v>
      </c>
      <c r="K10" s="51"/>
      <c r="L10" s="13"/>
      <c r="M10" s="13"/>
      <c r="N10" s="13"/>
    </row>
    <row r="11" spans="1:14" ht="12.75" customHeight="1" x14ac:dyDescent="0.25">
      <c r="A11" s="1"/>
      <c r="B11" s="19" t="s">
        <v>14</v>
      </c>
      <c r="C11" s="20">
        <v>321.80650000000003</v>
      </c>
      <c r="D11" s="20">
        <v>86.251100000000008</v>
      </c>
      <c r="E11" s="20">
        <v>81.667500000000004</v>
      </c>
      <c r="F11" s="20">
        <v>90.686300000000003</v>
      </c>
      <c r="G11" s="20">
        <v>97.640800000000013</v>
      </c>
      <c r="H11" s="20">
        <f>SUM(D11:G11)</f>
        <v>356.24570000000006</v>
      </c>
      <c r="I11" s="20">
        <f>+H11-C11</f>
        <v>34.439200000000028</v>
      </c>
      <c r="J11" s="22">
        <f>+I11/C11*100</f>
        <v>10.701834798240565</v>
      </c>
      <c r="K11" s="51"/>
      <c r="L11" s="13"/>
      <c r="M11" s="13"/>
      <c r="N11" s="13"/>
    </row>
    <row r="12" spans="1:14" ht="21" customHeight="1" x14ac:dyDescent="0.25">
      <c r="A12" s="1"/>
      <c r="B12" s="18" t="s">
        <v>15</v>
      </c>
      <c r="C12" s="15">
        <f>SUM(C13:C15)</f>
        <v>721.38170000000002</v>
      </c>
      <c r="D12" s="15">
        <f>SUM(D13:D15)</f>
        <v>176.99329999999998</v>
      </c>
      <c r="E12" s="15">
        <f t="shared" ref="E12:G12" si="3">SUM(E13:E15)</f>
        <v>116.3788</v>
      </c>
      <c r="F12" s="15">
        <f t="shared" si="3"/>
        <v>125.97929999999999</v>
      </c>
      <c r="G12" s="15">
        <f t="shared" si="3"/>
        <v>480.20399999999995</v>
      </c>
      <c r="H12" s="15">
        <f>SUM(D12:G12)</f>
        <v>899.55539999999996</v>
      </c>
      <c r="I12" s="15">
        <f>+H12-C12</f>
        <v>178.17369999999994</v>
      </c>
      <c r="J12" s="17">
        <f>+I12/C12*100</f>
        <v>24.698949252524692</v>
      </c>
      <c r="K12" s="51"/>
      <c r="L12" s="13"/>
      <c r="M12" s="13"/>
      <c r="N12" s="13"/>
    </row>
    <row r="13" spans="1:14" ht="12.75" customHeight="1" x14ac:dyDescent="0.25">
      <c r="A13" s="1"/>
      <c r="B13" s="19" t="s">
        <v>13</v>
      </c>
      <c r="C13" s="20">
        <v>242.90970000000002</v>
      </c>
      <c r="D13" s="20">
        <v>7.3107000000000006</v>
      </c>
      <c r="E13" s="20">
        <v>6.7798999999999996</v>
      </c>
      <c r="F13" s="20">
        <v>18.344999999999999</v>
      </c>
      <c r="G13" s="20">
        <v>362.57089999999994</v>
      </c>
      <c r="H13" s="20">
        <f>SUM(D13:G13)</f>
        <v>395.00649999999996</v>
      </c>
      <c r="I13" s="20">
        <f>+H13-C13</f>
        <v>152.09679999999994</v>
      </c>
      <c r="J13" s="22">
        <f>+I13/C13*100</f>
        <v>62.614543593771657</v>
      </c>
      <c r="K13" s="51"/>
      <c r="L13" s="13"/>
      <c r="M13" s="13"/>
      <c r="N13" s="13"/>
    </row>
    <row r="14" spans="1:14" ht="12.75" customHeight="1" x14ac:dyDescent="0.25">
      <c r="A14" s="1"/>
      <c r="B14" s="19" t="s">
        <v>16</v>
      </c>
      <c r="C14" s="20">
        <v>314.69159999999999</v>
      </c>
      <c r="D14" s="20">
        <v>118.07399999999998</v>
      </c>
      <c r="E14" s="20">
        <v>66.706800000000001</v>
      </c>
      <c r="F14" s="20">
        <v>68.030699999999996</v>
      </c>
      <c r="G14" s="20">
        <v>77.493499999999983</v>
      </c>
      <c r="H14" s="20">
        <f>SUM(D14:G14)</f>
        <v>330.30499999999995</v>
      </c>
      <c r="I14" s="20">
        <f>+H14-C14</f>
        <v>15.613399999999956</v>
      </c>
      <c r="J14" s="22">
        <f>+I14/C14*100</f>
        <v>4.961492458012847</v>
      </c>
      <c r="K14" s="51"/>
      <c r="L14" s="13"/>
      <c r="M14" s="13"/>
      <c r="N14" s="13"/>
    </row>
    <row r="15" spans="1:14" ht="12.75" customHeight="1" x14ac:dyDescent="0.25">
      <c r="A15" s="1"/>
      <c r="B15" s="19" t="s">
        <v>17</v>
      </c>
      <c r="C15" s="20">
        <v>163.78039999999999</v>
      </c>
      <c r="D15" s="20">
        <v>51.608599999999996</v>
      </c>
      <c r="E15" s="20">
        <v>42.892099999999999</v>
      </c>
      <c r="F15" s="20">
        <v>39.603599999999993</v>
      </c>
      <c r="G15" s="20">
        <v>40.139600000000002</v>
      </c>
      <c r="H15" s="20">
        <f>SUM(D15:G15)</f>
        <v>174.2439</v>
      </c>
      <c r="I15" s="20">
        <f>+H15-C15</f>
        <v>10.46350000000001</v>
      </c>
      <c r="J15" s="22">
        <f>+I15/C15*100</f>
        <v>6.3887376023016254</v>
      </c>
      <c r="K15" s="51"/>
      <c r="L15" s="13"/>
      <c r="M15" s="13"/>
      <c r="N15" s="13"/>
    </row>
    <row r="16" spans="1:14" ht="21" customHeight="1" x14ac:dyDescent="0.25">
      <c r="A16" s="1"/>
      <c r="B16" s="18" t="s">
        <v>51</v>
      </c>
      <c r="C16" s="15">
        <v>63.130599999999994</v>
      </c>
      <c r="D16" s="15">
        <v>17.235199999999999</v>
      </c>
      <c r="E16" s="15">
        <v>16.258099999999999</v>
      </c>
      <c r="F16" s="15">
        <v>17.325400000000002</v>
      </c>
      <c r="G16" s="15">
        <v>17.550900000000002</v>
      </c>
      <c r="H16" s="15">
        <f>SUM(D16:G16)</f>
        <v>68.369600000000005</v>
      </c>
      <c r="I16" s="15">
        <f>+H16-C16</f>
        <v>5.2390000000000114</v>
      </c>
      <c r="J16" s="17">
        <f>+I16/C16*100</f>
        <v>8.2986697417734216</v>
      </c>
      <c r="K16" s="51"/>
      <c r="L16" s="13"/>
      <c r="M16" s="13"/>
      <c r="N16" s="13"/>
    </row>
    <row r="17" spans="1:14" ht="21" customHeight="1" x14ac:dyDescent="0.25">
      <c r="A17" s="1"/>
      <c r="B17" s="18" t="s">
        <v>19</v>
      </c>
      <c r="C17" s="15">
        <f>SUM(C18:C23)</f>
        <v>55.474200000000003</v>
      </c>
      <c r="D17" s="15">
        <f>SUM(D18:D23)</f>
        <v>16.407799999999998</v>
      </c>
      <c r="E17" s="15">
        <f t="shared" ref="E17:G17" si="4">SUM(E18:E23)</f>
        <v>12.8104</v>
      </c>
      <c r="F17" s="15">
        <f t="shared" si="4"/>
        <v>13.367699999999999</v>
      </c>
      <c r="G17" s="15">
        <f t="shared" si="4"/>
        <v>16.274800000000003</v>
      </c>
      <c r="H17" s="15">
        <f>SUM(D17:G17)</f>
        <v>58.860699999999994</v>
      </c>
      <c r="I17" s="15">
        <f>+H17-C17</f>
        <v>3.386499999999991</v>
      </c>
      <c r="J17" s="17">
        <f>+I17/C17*100</f>
        <v>6.1046396342804243</v>
      </c>
      <c r="K17" s="51"/>
      <c r="L17" s="13"/>
      <c r="M17" s="13"/>
      <c r="N17" s="13"/>
    </row>
    <row r="18" spans="1:14" ht="12.75" customHeight="1" x14ac:dyDescent="0.25">
      <c r="A18" s="1"/>
      <c r="B18" s="19" t="s">
        <v>20</v>
      </c>
      <c r="C18" s="20">
        <v>6.6485000000000012</v>
      </c>
      <c r="D18" s="20">
        <v>1.6742999999999999</v>
      </c>
      <c r="E18" s="20">
        <v>1.5282</v>
      </c>
      <c r="F18" s="20">
        <v>1.9371999999999998</v>
      </c>
      <c r="G18" s="20">
        <v>1.7715999999999998</v>
      </c>
      <c r="H18" s="20">
        <f>SUM(D18:G18)</f>
        <v>6.9112999999999989</v>
      </c>
      <c r="I18" s="20">
        <f>+H18-C18</f>
        <v>0.2627999999999977</v>
      </c>
      <c r="J18" s="22">
        <f>+I18/C18*100</f>
        <v>3.9527713017973629</v>
      </c>
      <c r="K18" s="51"/>
      <c r="L18" s="13"/>
      <c r="M18" s="13"/>
      <c r="N18" s="13"/>
    </row>
    <row r="19" spans="1:14" ht="12.75" customHeight="1" x14ac:dyDescent="0.25">
      <c r="A19" s="1"/>
      <c r="B19" s="19" t="s">
        <v>21</v>
      </c>
      <c r="C19" s="20">
        <v>21.801500000000001</v>
      </c>
      <c r="D19" s="20">
        <v>7.9197999999999986</v>
      </c>
      <c r="E19" s="20">
        <v>5.0691999999999995</v>
      </c>
      <c r="F19" s="20">
        <v>5.5548000000000002</v>
      </c>
      <c r="G19" s="20">
        <v>6.6596000000000011</v>
      </c>
      <c r="H19" s="20">
        <f>SUM(D19:G19)</f>
        <v>25.203399999999998</v>
      </c>
      <c r="I19" s="20">
        <f>+H19-C19</f>
        <v>3.4018999999999977</v>
      </c>
      <c r="J19" s="22">
        <f>+I19/C19*100</f>
        <v>15.603972203747437</v>
      </c>
      <c r="K19" s="51"/>
      <c r="L19" s="13"/>
      <c r="M19" s="13"/>
      <c r="N19" s="13"/>
    </row>
    <row r="20" spans="1:14" ht="12.75" customHeight="1" x14ac:dyDescent="0.25">
      <c r="A20" s="1"/>
      <c r="B20" s="19" t="s">
        <v>22</v>
      </c>
      <c r="C20" s="20">
        <v>8.4687999999999999</v>
      </c>
      <c r="D20" s="20">
        <v>1.9402000000000004</v>
      </c>
      <c r="E20" s="20">
        <v>2.0547</v>
      </c>
      <c r="F20" s="20">
        <v>1.4404000000000001</v>
      </c>
      <c r="G20" s="20">
        <v>2.5089000000000001</v>
      </c>
      <c r="H20" s="20">
        <f>SUM(D20:G20)</f>
        <v>7.9442000000000004</v>
      </c>
      <c r="I20" s="20">
        <f>+H20-C20</f>
        <v>-0.52459999999999951</v>
      </c>
      <c r="J20" s="22">
        <f>+I20/C20*100</f>
        <v>-6.1945021726808935</v>
      </c>
      <c r="K20" s="51"/>
      <c r="L20" s="13"/>
      <c r="M20" s="13"/>
      <c r="N20" s="13"/>
    </row>
    <row r="21" spans="1:14" ht="12.75" customHeight="1" x14ac:dyDescent="0.25">
      <c r="A21" s="1"/>
      <c r="B21" s="19" t="s">
        <v>23</v>
      </c>
      <c r="C21" s="20">
        <v>16.3401</v>
      </c>
      <c r="D21" s="20">
        <v>4.3136999999999999</v>
      </c>
      <c r="E21" s="20">
        <v>3.633</v>
      </c>
      <c r="F21" s="20">
        <v>3.9474999999999998</v>
      </c>
      <c r="G21" s="20">
        <v>4.6133000000000006</v>
      </c>
      <c r="H21" s="20">
        <f>SUM(D21:G21)</f>
        <v>16.5075</v>
      </c>
      <c r="I21" s="20">
        <f>+H21-C21</f>
        <v>0.16740000000000066</v>
      </c>
      <c r="J21" s="22">
        <f>+I21/C21*100</f>
        <v>1.0244735344336979</v>
      </c>
      <c r="K21" s="51"/>
      <c r="L21" s="13"/>
      <c r="M21" s="13"/>
      <c r="N21" s="13"/>
    </row>
    <row r="22" spans="1:14" ht="12.75" customHeight="1" x14ac:dyDescent="0.25">
      <c r="A22" s="1"/>
      <c r="B22" s="19" t="s">
        <v>24</v>
      </c>
      <c r="C22" s="20">
        <v>0.30310000000000004</v>
      </c>
      <c r="D22" s="20">
        <v>0.1019</v>
      </c>
      <c r="E22" s="20">
        <v>9.5299999999999996E-2</v>
      </c>
      <c r="F22" s="20">
        <v>0.1017</v>
      </c>
      <c r="G22" s="20">
        <v>0.14030000000000001</v>
      </c>
      <c r="H22" s="20">
        <f>SUM(D22:G22)</f>
        <v>0.43920000000000003</v>
      </c>
      <c r="I22" s="20">
        <f>+H22-C22</f>
        <v>0.1361</v>
      </c>
      <c r="J22" s="22">
        <f>+I22/C22*100</f>
        <v>44.902672385351359</v>
      </c>
      <c r="K22" s="51"/>
      <c r="L22" s="13"/>
      <c r="M22" s="13"/>
      <c r="N22" s="13"/>
    </row>
    <row r="23" spans="1:14" ht="12.75" customHeight="1" x14ac:dyDescent="0.25">
      <c r="A23" s="1"/>
      <c r="B23" s="19" t="s">
        <v>25</v>
      </c>
      <c r="C23" s="20">
        <v>1.9122000000000001</v>
      </c>
      <c r="D23" s="20">
        <v>0.45789999999999997</v>
      </c>
      <c r="E23" s="20">
        <v>0.43</v>
      </c>
      <c r="F23" s="20">
        <v>0.38609999999999994</v>
      </c>
      <c r="G23" s="20">
        <v>0.58110000000000006</v>
      </c>
      <c r="H23" s="20">
        <f>SUM(D23:G23)</f>
        <v>1.8550999999999997</v>
      </c>
      <c r="I23" s="20">
        <f>+H23-C23</f>
        <v>-5.7100000000000373E-2</v>
      </c>
      <c r="J23" s="22">
        <f>+I23/C23*100</f>
        <v>-2.9860893212007302</v>
      </c>
      <c r="K23" s="51"/>
      <c r="L23" s="13"/>
      <c r="M23" s="13"/>
      <c r="N23" s="13"/>
    </row>
    <row r="24" spans="1:14" ht="21" customHeight="1" x14ac:dyDescent="0.25">
      <c r="A24" s="1"/>
      <c r="B24" s="18" t="s">
        <v>26</v>
      </c>
      <c r="C24" s="15">
        <f>SUM(C25:C29)</f>
        <v>42.049500000000002</v>
      </c>
      <c r="D24" s="15">
        <f>SUM(D25:D29)</f>
        <v>11.308199999999999</v>
      </c>
      <c r="E24" s="15">
        <f>SUM(E25:E29)</f>
        <v>10.596299999999999</v>
      </c>
      <c r="F24" s="15">
        <f>SUM(F25:F29)</f>
        <v>10.343299999999999</v>
      </c>
      <c r="G24" s="15">
        <f t="shared" ref="G24" si="5">SUM(G25:G29)</f>
        <v>9.9620999999999995</v>
      </c>
      <c r="H24" s="15">
        <f>SUM(D24:G24)</f>
        <v>42.209899999999998</v>
      </c>
      <c r="I24" s="15">
        <f>+H24-C24</f>
        <v>0.16039999999999566</v>
      </c>
      <c r="J24" s="17">
        <f>+I24/C24*100</f>
        <v>0.38145518971687092</v>
      </c>
      <c r="K24" s="51"/>
      <c r="L24" s="13"/>
      <c r="M24" s="13"/>
      <c r="N24" s="13"/>
    </row>
    <row r="25" spans="1:14" ht="12.75" customHeight="1" x14ac:dyDescent="0.25">
      <c r="A25" s="1"/>
      <c r="B25" s="19" t="s">
        <v>27</v>
      </c>
      <c r="C25" s="20">
        <v>7.5278</v>
      </c>
      <c r="D25" s="20">
        <v>1.6556</v>
      </c>
      <c r="E25" s="20">
        <v>1.9761</v>
      </c>
      <c r="F25" s="20">
        <v>2.0331999999999999</v>
      </c>
      <c r="G25" s="20">
        <v>1.6408000000000003</v>
      </c>
      <c r="H25" s="20">
        <f>SUM(D25:G25)</f>
        <v>7.3056999999999999</v>
      </c>
      <c r="I25" s="20">
        <f>+H25-C25</f>
        <v>-0.22210000000000019</v>
      </c>
      <c r="J25" s="22">
        <f>+I25/C25*100</f>
        <v>-2.9503971943994287</v>
      </c>
      <c r="K25" s="51"/>
      <c r="L25" s="13"/>
      <c r="M25" s="13"/>
      <c r="N25" s="13"/>
    </row>
    <row r="26" spans="1:14" ht="12.75" customHeight="1" x14ac:dyDescent="0.25">
      <c r="A26" s="1"/>
      <c r="B26" s="19" t="s">
        <v>28</v>
      </c>
      <c r="C26" s="20">
        <v>0.48660000000000003</v>
      </c>
      <c r="D26" s="20">
        <v>0.13519999999999999</v>
      </c>
      <c r="E26" s="20">
        <v>0.1416</v>
      </c>
      <c r="F26" s="20">
        <v>0.17100000000000001</v>
      </c>
      <c r="G26" s="20">
        <v>0.1195</v>
      </c>
      <c r="H26" s="20">
        <f>SUM(D26:G26)</f>
        <v>0.56729999999999992</v>
      </c>
      <c r="I26" s="20">
        <f>+H26-C26</f>
        <v>8.0699999999999883E-2</v>
      </c>
      <c r="J26" s="22">
        <f>+I26/C26*100</f>
        <v>16.584463625154104</v>
      </c>
      <c r="K26" s="51"/>
      <c r="L26" s="13"/>
      <c r="M26" s="13"/>
      <c r="N26" s="13"/>
    </row>
    <row r="27" spans="1:14" ht="12.75" hidden="1" customHeight="1" x14ac:dyDescent="0.25">
      <c r="A27" s="1"/>
      <c r="B27" s="19" t="s">
        <v>29</v>
      </c>
      <c r="C27" s="20"/>
      <c r="D27" s="20"/>
      <c r="E27" s="20"/>
      <c r="F27" s="20"/>
      <c r="G27" s="20"/>
      <c r="H27" s="20">
        <f>SUM(D27:G27)</f>
        <v>0</v>
      </c>
      <c r="I27" s="20">
        <f>+H27-C27</f>
        <v>0</v>
      </c>
      <c r="J27" s="24" t="e">
        <f>+I27/C27*100</f>
        <v>#DIV/0!</v>
      </c>
      <c r="K27" s="51"/>
      <c r="L27" s="13"/>
      <c r="M27" s="13"/>
      <c r="N27" s="13"/>
    </row>
    <row r="28" spans="1:14" ht="12.75" customHeight="1" x14ac:dyDescent="0.25">
      <c r="A28" s="1"/>
      <c r="B28" s="19" t="s">
        <v>30</v>
      </c>
      <c r="C28" s="20">
        <v>4.2408000000000001</v>
      </c>
      <c r="D28" s="20">
        <v>1.2114</v>
      </c>
      <c r="E28" s="20">
        <v>0.96860000000000013</v>
      </c>
      <c r="F28" s="20">
        <v>0.97620000000000018</v>
      </c>
      <c r="G28" s="20">
        <v>1.1371000000000002</v>
      </c>
      <c r="H28" s="20">
        <f>SUM(D28:G28)</f>
        <v>4.2933000000000003</v>
      </c>
      <c r="I28" s="20">
        <f>+H28-C28</f>
        <v>5.2500000000000213E-2</v>
      </c>
      <c r="J28" s="22">
        <f>+I28/C28*100</f>
        <v>1.2379739671760095</v>
      </c>
      <c r="K28" s="51"/>
      <c r="L28" s="13"/>
      <c r="M28" s="13"/>
      <c r="N28" s="13"/>
    </row>
    <row r="29" spans="1:14" ht="12.75" customHeight="1" x14ac:dyDescent="0.25">
      <c r="A29" s="1"/>
      <c r="B29" s="19" t="s">
        <v>31</v>
      </c>
      <c r="C29" s="20">
        <f>+C30+C31</f>
        <v>29.7943</v>
      </c>
      <c r="D29" s="20">
        <f>+D30+D31</f>
        <v>8.3059999999999992</v>
      </c>
      <c r="E29" s="20">
        <f t="shared" ref="E29:G29" si="6">+E30+E31</f>
        <v>7.51</v>
      </c>
      <c r="F29" s="20">
        <f t="shared" si="6"/>
        <v>7.1629000000000005</v>
      </c>
      <c r="G29" s="20">
        <f t="shared" si="6"/>
        <v>7.0647000000000002</v>
      </c>
      <c r="H29" s="20">
        <f>SUM(D29:G29)</f>
        <v>30.043599999999998</v>
      </c>
      <c r="I29" s="20">
        <f>+H29-C29</f>
        <v>0.24929999999999808</v>
      </c>
      <c r="J29" s="22">
        <f>+I29/C29*100</f>
        <v>0.83673722826177521</v>
      </c>
      <c r="K29" s="51"/>
      <c r="L29" s="13"/>
      <c r="M29" s="13"/>
      <c r="N29" s="13"/>
    </row>
    <row r="30" spans="1:14" ht="12.75" customHeight="1" x14ac:dyDescent="0.25">
      <c r="A30" s="1"/>
      <c r="B30" s="25" t="s">
        <v>32</v>
      </c>
      <c r="C30" s="20">
        <v>18.642799999999998</v>
      </c>
      <c r="D30" s="20">
        <v>5.1650999999999998</v>
      </c>
      <c r="E30" s="20">
        <v>4.5611999999999995</v>
      </c>
      <c r="F30" s="20">
        <v>4.5966000000000005</v>
      </c>
      <c r="G30" s="20">
        <v>4.4074</v>
      </c>
      <c r="H30" s="20">
        <f>SUM(D30:G30)</f>
        <v>18.7303</v>
      </c>
      <c r="I30" s="20">
        <f>+H30-C30</f>
        <v>8.7500000000002132E-2</v>
      </c>
      <c r="J30" s="22">
        <f>+I30/C30*100</f>
        <v>0.46935009762483182</v>
      </c>
      <c r="K30" s="51"/>
      <c r="L30" s="13"/>
      <c r="M30" s="13"/>
      <c r="N30" s="13"/>
    </row>
    <row r="31" spans="1:14" ht="12.75" customHeight="1" x14ac:dyDescent="0.25">
      <c r="A31" s="1"/>
      <c r="B31" s="25" t="s">
        <v>33</v>
      </c>
      <c r="C31" s="20">
        <v>11.1515</v>
      </c>
      <c r="D31" s="20">
        <v>3.1408999999999998</v>
      </c>
      <c r="E31" s="20">
        <v>2.9487999999999999</v>
      </c>
      <c r="F31" s="20">
        <v>2.5662999999999996</v>
      </c>
      <c r="G31" s="20">
        <v>2.6572999999999998</v>
      </c>
      <c r="H31" s="20">
        <f>SUM(D31:G31)</f>
        <v>11.313299999999998</v>
      </c>
      <c r="I31" s="20">
        <f>+H31-C31</f>
        <v>0.16179999999999772</v>
      </c>
      <c r="J31" s="22">
        <f>+I31/C31*100</f>
        <v>1.4509258844101485</v>
      </c>
      <c r="K31" s="51"/>
      <c r="L31" s="13"/>
      <c r="M31" s="13"/>
      <c r="N31" s="13"/>
    </row>
    <row r="32" spans="1:14" ht="21" customHeight="1" x14ac:dyDescent="0.25">
      <c r="A32" s="1"/>
      <c r="B32" s="18" t="s">
        <v>34</v>
      </c>
      <c r="C32" s="15">
        <f>SUM(C33:C39)</f>
        <v>106.6759</v>
      </c>
      <c r="D32" s="15">
        <f>SUM(D33:D39)</f>
        <v>17.032800000000002</v>
      </c>
      <c r="E32" s="15">
        <f t="shared" ref="E32:G32" si="7">SUM(E33:E39)</f>
        <v>17.7469</v>
      </c>
      <c r="F32" s="15">
        <f t="shared" si="7"/>
        <v>16.731899999999996</v>
      </c>
      <c r="G32" s="15">
        <f t="shared" si="7"/>
        <v>86.099099999999993</v>
      </c>
      <c r="H32" s="15">
        <f>SUM(D32:G32)</f>
        <v>137.61070000000001</v>
      </c>
      <c r="I32" s="15">
        <f>+H32-C32</f>
        <v>30.93480000000001</v>
      </c>
      <c r="J32" s="17">
        <f>+I32/C32*100</f>
        <v>28.998864785766994</v>
      </c>
      <c r="K32" s="51"/>
      <c r="L32" s="13"/>
      <c r="M32" s="13"/>
      <c r="N32" s="13"/>
    </row>
    <row r="33" spans="1:14" ht="15.75" customHeight="1" x14ac:dyDescent="0.25">
      <c r="A33" s="1"/>
      <c r="B33" s="19" t="s">
        <v>35</v>
      </c>
      <c r="C33" s="20">
        <v>3.6094000000000004</v>
      </c>
      <c r="D33" s="20">
        <v>0.72689999999999999</v>
      </c>
      <c r="E33" s="20">
        <v>0.98780000000000012</v>
      </c>
      <c r="F33" s="20">
        <v>0.94019999999999992</v>
      </c>
      <c r="G33" s="20">
        <v>1.073</v>
      </c>
      <c r="H33" s="20">
        <f>SUM(D33:G33)</f>
        <v>3.7279</v>
      </c>
      <c r="I33" s="20">
        <f>+H33-C33</f>
        <v>0.11849999999999961</v>
      </c>
      <c r="J33" s="22">
        <f>+I33/C33*100</f>
        <v>3.2830941430708589</v>
      </c>
      <c r="K33" s="51"/>
      <c r="L33" s="13"/>
      <c r="M33" s="13"/>
      <c r="N33" s="13"/>
    </row>
    <row r="34" spans="1:14" ht="15.75" customHeight="1" x14ac:dyDescent="0.25">
      <c r="A34" s="1"/>
      <c r="B34" s="19" t="s">
        <v>36</v>
      </c>
      <c r="C34" s="20">
        <v>29.842399999999998</v>
      </c>
      <c r="D34" s="20">
        <v>7.9833999999999996</v>
      </c>
      <c r="E34" s="20">
        <v>8.3390000000000004</v>
      </c>
      <c r="F34" s="20">
        <v>7.1247999999999996</v>
      </c>
      <c r="G34" s="20">
        <v>8.7914999999999992</v>
      </c>
      <c r="H34" s="20">
        <f>SUM(D34:G34)</f>
        <v>32.238700000000001</v>
      </c>
      <c r="I34" s="20">
        <f>+H34-C34</f>
        <v>2.3963000000000036</v>
      </c>
      <c r="J34" s="22">
        <f>+I34/C34*100</f>
        <v>8.0298501461008627</v>
      </c>
      <c r="K34" s="51"/>
      <c r="L34" s="13"/>
      <c r="M34" s="13"/>
      <c r="N34" s="13"/>
    </row>
    <row r="35" spans="1:14" ht="15.75" customHeight="1" x14ac:dyDescent="0.25">
      <c r="A35" s="1"/>
      <c r="B35" s="19" t="s">
        <v>37</v>
      </c>
      <c r="C35" s="20">
        <v>15.0037</v>
      </c>
      <c r="D35" s="20">
        <v>4.0125000000000002</v>
      </c>
      <c r="E35" s="20">
        <v>4.1756000000000002</v>
      </c>
      <c r="F35" s="20">
        <v>3.5871</v>
      </c>
      <c r="G35" s="20">
        <v>4.4226000000000001</v>
      </c>
      <c r="H35" s="20">
        <f>SUM(D35:G35)</f>
        <v>16.197800000000001</v>
      </c>
      <c r="I35" s="20">
        <f>+H35-C35</f>
        <v>1.1941000000000006</v>
      </c>
      <c r="J35" s="22">
        <f>+I35/C35*100</f>
        <v>7.958703519798453</v>
      </c>
      <c r="K35" s="51"/>
      <c r="L35" s="13"/>
      <c r="M35" s="13"/>
      <c r="N35" s="13"/>
    </row>
    <row r="36" spans="1:14" ht="15.75" customHeight="1" x14ac:dyDescent="0.25">
      <c r="A36" s="1"/>
      <c r="B36" s="19" t="s">
        <v>38</v>
      </c>
      <c r="C36" s="20">
        <v>0.43769999999999998</v>
      </c>
      <c r="D36" s="20">
        <v>2.3600000000000003E-2</v>
      </c>
      <c r="E36" s="20">
        <v>0</v>
      </c>
      <c r="F36" s="20">
        <v>0.20379999999999998</v>
      </c>
      <c r="G36" s="20">
        <v>0.35830000000000001</v>
      </c>
      <c r="H36" s="20">
        <f>SUM(D36:G36)</f>
        <v>0.5857</v>
      </c>
      <c r="I36" s="20">
        <f>+H36-C36</f>
        <v>0.14800000000000002</v>
      </c>
      <c r="J36" s="22">
        <f>+I36/C36*100</f>
        <v>33.813114005026279</v>
      </c>
      <c r="K36" s="51"/>
      <c r="L36" s="13"/>
      <c r="M36" s="13"/>
      <c r="N36" s="13"/>
    </row>
    <row r="37" spans="1:14" ht="15.75" hidden="1" customHeight="1" x14ac:dyDescent="0.25">
      <c r="A37" s="1"/>
      <c r="B37" s="19" t="s">
        <v>39</v>
      </c>
      <c r="C37" s="20"/>
      <c r="D37" s="20"/>
      <c r="E37" s="20"/>
      <c r="F37" s="20"/>
      <c r="G37" s="20"/>
      <c r="H37" s="20">
        <f>SUM(D37:G37)</f>
        <v>0</v>
      </c>
      <c r="I37" s="20">
        <f>+H37-C37</f>
        <v>0</v>
      </c>
      <c r="J37" s="24" t="e">
        <f>+I37/C37*100</f>
        <v>#DIV/0!</v>
      </c>
      <c r="K37" s="51"/>
      <c r="L37" s="13"/>
      <c r="M37" s="13"/>
      <c r="N37" s="13"/>
    </row>
    <row r="38" spans="1:14" ht="15.75" customHeight="1" x14ac:dyDescent="0.25">
      <c r="A38" s="1"/>
      <c r="B38" s="19" t="s">
        <v>57</v>
      </c>
      <c r="C38" s="20">
        <v>15.401999999999999</v>
      </c>
      <c r="D38" s="20">
        <v>4.2808999999999999</v>
      </c>
      <c r="E38" s="20">
        <v>3.9008999999999996</v>
      </c>
      <c r="F38" s="20">
        <v>3.0414000000000003</v>
      </c>
      <c r="G38" s="20">
        <v>4.4607999999999999</v>
      </c>
      <c r="H38" s="20">
        <f>SUM(D38:G38)</f>
        <v>15.683999999999997</v>
      </c>
      <c r="I38" s="20">
        <f>+H38-C38</f>
        <v>0.28199999999999825</v>
      </c>
      <c r="J38" s="22">
        <f>+I38/C38*100</f>
        <v>1.8309310479158438</v>
      </c>
      <c r="K38" s="51"/>
      <c r="L38" s="13"/>
      <c r="M38" s="13"/>
      <c r="N38" s="13"/>
    </row>
    <row r="39" spans="1:14" ht="15.75" customHeight="1" x14ac:dyDescent="0.25">
      <c r="A39" s="1"/>
      <c r="B39" s="19" t="s">
        <v>58</v>
      </c>
      <c r="C39" s="20">
        <v>42.380700000000004</v>
      </c>
      <c r="D39" s="20">
        <v>5.4999999999999997E-3</v>
      </c>
      <c r="E39" s="20">
        <v>0.34360000000000002</v>
      </c>
      <c r="F39" s="20">
        <v>1.8346</v>
      </c>
      <c r="G39" s="20">
        <v>66.992899999999992</v>
      </c>
      <c r="H39" s="20">
        <f>SUM(D39:G39)</f>
        <v>69.176599999999993</v>
      </c>
      <c r="I39" s="20">
        <f>+H39-C39</f>
        <v>26.795899999999989</v>
      </c>
      <c r="J39" s="22">
        <f>+I39/C39*100</f>
        <v>63.22665741717335</v>
      </c>
      <c r="K39" s="51"/>
      <c r="L39" s="13"/>
      <c r="M39" s="13"/>
      <c r="N39" s="13"/>
    </row>
    <row r="40" spans="1:14" ht="21" customHeight="1" x14ac:dyDescent="0.25">
      <c r="A40" s="1"/>
      <c r="B40" s="14" t="s">
        <v>40</v>
      </c>
      <c r="C40" s="15">
        <f>SUM(C41:C43)</f>
        <v>68.699400000000011</v>
      </c>
      <c r="D40" s="15">
        <f>SUM(D41:D43)</f>
        <v>13.760400000000001</v>
      </c>
      <c r="E40" s="15">
        <f t="shared" ref="E40:G40" si="8">SUM(E41:E43)</f>
        <v>31.903700000000001</v>
      </c>
      <c r="F40" s="15">
        <f t="shared" si="8"/>
        <v>19.378499999999995</v>
      </c>
      <c r="G40" s="15">
        <f t="shared" si="8"/>
        <v>23.041799999999999</v>
      </c>
      <c r="H40" s="15">
        <f>SUM(D40:G40)</f>
        <v>88.084399999999988</v>
      </c>
      <c r="I40" s="15">
        <f>+H40-C40</f>
        <v>19.384999999999977</v>
      </c>
      <c r="J40" s="17">
        <f>+I40/C40*100</f>
        <v>28.217131445107196</v>
      </c>
      <c r="K40" s="51"/>
      <c r="L40" s="13"/>
      <c r="M40" s="13"/>
      <c r="N40" s="13"/>
    </row>
    <row r="41" spans="1:14" ht="15" customHeight="1" x14ac:dyDescent="0.25">
      <c r="A41" s="1"/>
      <c r="B41" s="19" t="s">
        <v>41</v>
      </c>
      <c r="C41" s="20">
        <v>12.032200000000001</v>
      </c>
      <c r="D41" s="20">
        <v>3.4568999999999996</v>
      </c>
      <c r="E41" s="20">
        <v>3.3096000000000001</v>
      </c>
      <c r="F41" s="20">
        <v>3.0618000000000003</v>
      </c>
      <c r="G41" s="20">
        <v>3.1726000000000001</v>
      </c>
      <c r="H41" s="20">
        <f>SUM(D41:G41)</f>
        <v>13.000900000000001</v>
      </c>
      <c r="I41" s="20">
        <f>+H41-C41</f>
        <v>0.96870000000000012</v>
      </c>
      <c r="J41" s="22">
        <f>+I41/C41*100</f>
        <v>8.0508967603597021</v>
      </c>
      <c r="K41" s="51"/>
      <c r="L41" s="13"/>
      <c r="M41" s="13"/>
      <c r="N41" s="13"/>
    </row>
    <row r="42" spans="1:14" ht="15" customHeight="1" x14ac:dyDescent="0.25">
      <c r="A42" s="1"/>
      <c r="B42" s="19" t="s">
        <v>42</v>
      </c>
      <c r="C42" s="20">
        <v>2.9523000000000001</v>
      </c>
      <c r="D42" s="20">
        <v>1.1289</v>
      </c>
      <c r="E42" s="20">
        <v>1.5890000000000004</v>
      </c>
      <c r="F42" s="20">
        <v>1.0432000000000001</v>
      </c>
      <c r="G42" s="20">
        <v>1.4143000000000001</v>
      </c>
      <c r="H42" s="20">
        <f>SUM(D42:G42)</f>
        <v>5.1754000000000007</v>
      </c>
      <c r="I42" s="20">
        <f>+H42-C42</f>
        <v>2.2231000000000005</v>
      </c>
      <c r="J42" s="22">
        <f>+I42/C42*100</f>
        <v>75.300613081326446</v>
      </c>
      <c r="K42" s="51"/>
      <c r="L42" s="13"/>
      <c r="M42" s="13"/>
      <c r="N42" s="13"/>
    </row>
    <row r="43" spans="1:14" ht="15" customHeight="1" x14ac:dyDescent="0.25">
      <c r="A43" s="1"/>
      <c r="B43" s="19" t="s">
        <v>43</v>
      </c>
      <c r="C43" s="20">
        <v>53.714900000000007</v>
      </c>
      <c r="D43" s="20">
        <v>9.1745999999999999</v>
      </c>
      <c r="E43" s="20">
        <v>27.005099999999999</v>
      </c>
      <c r="F43" s="20">
        <v>15.273499999999997</v>
      </c>
      <c r="G43" s="20">
        <v>18.454899999999999</v>
      </c>
      <c r="H43" s="20">
        <f>SUM(D43:G43)</f>
        <v>69.90809999999999</v>
      </c>
      <c r="I43" s="20">
        <f>+H43-C43</f>
        <v>16.193199999999983</v>
      </c>
      <c r="J43" s="22">
        <f>+I43/C43*100</f>
        <v>30.14657013230962</v>
      </c>
      <c r="K43" s="51"/>
      <c r="L43" s="13"/>
      <c r="M43" s="13"/>
      <c r="N43" s="13"/>
    </row>
    <row r="44" spans="1:14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8"/>
      <c r="L44" s="13"/>
      <c r="M44" s="13"/>
      <c r="N44" s="1"/>
    </row>
    <row r="45" spans="1:14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L45" s="1"/>
      <c r="M45" s="1"/>
      <c r="N45" s="1"/>
    </row>
    <row r="46" spans="1:14" ht="21" customHeight="1" x14ac:dyDescent="0.25">
      <c r="B46" s="30" t="s">
        <v>52</v>
      </c>
      <c r="C46" s="2"/>
      <c r="D46" s="2"/>
      <c r="E46" s="2"/>
      <c r="F46" s="2"/>
      <c r="G46" s="2"/>
      <c r="H46" s="2"/>
      <c r="I46" s="2"/>
      <c r="J46" s="2"/>
      <c r="L46" s="1"/>
      <c r="M46" s="1"/>
      <c r="N46" s="1"/>
    </row>
    <row r="47" spans="1:14" x14ac:dyDescent="0.25">
      <c r="B47" s="2"/>
      <c r="C47" s="2"/>
      <c r="D47" s="2"/>
      <c r="E47" s="2"/>
      <c r="F47" s="2"/>
      <c r="G47" s="2"/>
      <c r="H47" s="2"/>
      <c r="I47" s="2"/>
      <c r="J47" s="2"/>
      <c r="L47" s="1"/>
      <c r="M47" s="1"/>
      <c r="N47" s="1"/>
    </row>
    <row r="48" spans="1:14" ht="21" customHeight="1" x14ac:dyDescent="0.25">
      <c r="B48" s="46" t="s">
        <v>44</v>
      </c>
      <c r="C48" s="46"/>
      <c r="D48" s="46"/>
      <c r="E48" s="46"/>
      <c r="F48" s="46"/>
      <c r="G48" s="46"/>
      <c r="H48" s="46"/>
      <c r="I48" s="46"/>
      <c r="J48" s="46"/>
    </row>
    <row r="52" spans="1:18" ht="15.75" x14ac:dyDescent="0.25">
      <c r="A52" s="1"/>
      <c r="B52" s="36" t="s">
        <v>56</v>
      </c>
      <c r="C52" s="36"/>
      <c r="D52" s="36"/>
      <c r="E52" s="36"/>
      <c r="F52" s="36"/>
      <c r="G52" s="36"/>
      <c r="H52" s="36"/>
      <c r="I52" s="36"/>
      <c r="J52" s="35"/>
      <c r="K52" s="35"/>
      <c r="P52" s="35"/>
      <c r="Q52" s="35"/>
      <c r="R52" s="35"/>
    </row>
    <row r="53" spans="1:18" ht="15.75" x14ac:dyDescent="0.25">
      <c r="A53" s="1"/>
      <c r="B53" s="36" t="s">
        <v>0</v>
      </c>
      <c r="C53" s="36"/>
      <c r="D53" s="36"/>
      <c r="E53" s="36"/>
      <c r="F53" s="36"/>
      <c r="G53" s="36"/>
      <c r="H53" s="36"/>
      <c r="I53" s="36"/>
      <c r="J53" s="35"/>
      <c r="K53" s="35"/>
      <c r="N53" s="35"/>
      <c r="O53" s="35"/>
      <c r="P53" s="35"/>
      <c r="Q53" s="35"/>
      <c r="R53" s="35"/>
    </row>
    <row r="54" spans="1:18" ht="15.75" thickBot="1" x14ac:dyDescent="0.3">
      <c r="B54" s="2"/>
      <c r="C54" s="2"/>
      <c r="D54" s="2"/>
      <c r="E54" s="2"/>
      <c r="F54" s="2"/>
      <c r="G54" s="2"/>
      <c r="H54" s="2"/>
      <c r="I54" s="2"/>
    </row>
    <row r="55" spans="1:18" ht="15.75" x14ac:dyDescent="0.25">
      <c r="B55" s="39" t="s">
        <v>1</v>
      </c>
      <c r="C55" s="3" t="s">
        <v>2</v>
      </c>
      <c r="D55" s="3" t="s">
        <v>3</v>
      </c>
      <c r="E55" s="3" t="s">
        <v>4</v>
      </c>
      <c r="F55" s="47" t="s">
        <v>5</v>
      </c>
      <c r="G55" s="48"/>
      <c r="H55" s="49" t="s">
        <v>6</v>
      </c>
      <c r="I55" s="50"/>
    </row>
    <row r="56" spans="1:18" ht="30" x14ac:dyDescent="0.25">
      <c r="A56" s="1"/>
      <c r="B56" s="40"/>
      <c r="C56" s="4" t="s">
        <v>54</v>
      </c>
      <c r="D56" s="4" t="s">
        <v>54</v>
      </c>
      <c r="E56" s="4" t="s">
        <v>54</v>
      </c>
      <c r="F56" s="5" t="s">
        <v>7</v>
      </c>
      <c r="G56" s="5" t="s">
        <v>8</v>
      </c>
      <c r="H56" s="6" t="s">
        <v>9</v>
      </c>
      <c r="I56" s="7" t="s">
        <v>8</v>
      </c>
    </row>
    <row r="57" spans="1:18" ht="15.75" x14ac:dyDescent="0.25">
      <c r="A57" s="1"/>
      <c r="B57" s="8" t="s">
        <v>10</v>
      </c>
      <c r="C57" s="9">
        <f>+C58+C90</f>
        <v>1694.9843000000003</v>
      </c>
      <c r="D57" s="9">
        <f>+D58+D90</f>
        <v>1922.06432</v>
      </c>
      <c r="E57" s="9">
        <f>+E58+E90</f>
        <v>2001.0148999999999</v>
      </c>
      <c r="F57" s="10">
        <f>+E57-D57</f>
        <v>78.950579999999945</v>
      </c>
      <c r="G57" s="11">
        <f>+F57/D57*100</f>
        <v>4.1075930278961712</v>
      </c>
      <c r="H57" s="11">
        <f>+E57-C57</f>
        <v>306.03059999999959</v>
      </c>
      <c r="I57" s="12">
        <f>+H57/C57*100</f>
        <v>18.05506989061784</v>
      </c>
    </row>
    <row r="58" spans="1:18" ht="15.75" x14ac:dyDescent="0.25">
      <c r="A58" s="1"/>
      <c r="B58" s="14" t="s">
        <v>11</v>
      </c>
      <c r="C58" s="15">
        <f>+C59+C62+C66+C67+C74+C82</f>
        <v>1626.2849000000003</v>
      </c>
      <c r="D58" s="15">
        <f>+D59+D62+D66+D67+D74+D82</f>
        <v>1875.87</v>
      </c>
      <c r="E58" s="15">
        <f>+E59+E62+E66+E67+E74+E82</f>
        <v>1912.9304999999999</v>
      </c>
      <c r="F58" s="15">
        <f>+E58-D58</f>
        <v>37.060500000000047</v>
      </c>
      <c r="G58" s="16">
        <f>+F58/D58*100</f>
        <v>1.975643301508103</v>
      </c>
      <c r="H58" s="16">
        <f>+E58-C58</f>
        <v>286.6455999999996</v>
      </c>
      <c r="I58" s="17">
        <f>+H58/C58*100</f>
        <v>17.625792381150411</v>
      </c>
    </row>
    <row r="59" spans="1:18" ht="15.75" x14ac:dyDescent="0.25">
      <c r="A59" s="1"/>
      <c r="B59" s="18" t="s">
        <v>12</v>
      </c>
      <c r="C59" s="15">
        <f>SUM(C60:C61)</f>
        <v>637.57300000000009</v>
      </c>
      <c r="D59" s="15">
        <f>SUM(D60:D61)</f>
        <v>667.83960000000002</v>
      </c>
      <c r="E59" s="15">
        <f>SUM(E60:E61)</f>
        <v>706.32420000000002</v>
      </c>
      <c r="F59" s="15">
        <f>+E59-D59</f>
        <v>38.4846</v>
      </c>
      <c r="G59" s="16">
        <f>+F59/D59*100</f>
        <v>5.7625513671246802</v>
      </c>
      <c r="H59" s="16">
        <f>+E59-C59</f>
        <v>68.751199999999926</v>
      </c>
      <c r="I59" s="17">
        <f>+H59/C59*100</f>
        <v>10.783267170974918</v>
      </c>
    </row>
    <row r="60" spans="1:18" ht="15.75" x14ac:dyDescent="0.25">
      <c r="A60" s="1"/>
      <c r="B60" s="19" t="s">
        <v>13</v>
      </c>
      <c r="C60" s="20">
        <v>315.76650000000001</v>
      </c>
      <c r="D60" s="20">
        <v>338.59980000000002</v>
      </c>
      <c r="E60" s="20">
        <v>350.07850000000002</v>
      </c>
      <c r="F60" s="20">
        <f>+E60-D60</f>
        <v>11.478700000000003</v>
      </c>
      <c r="G60" s="21">
        <f>+F60/D60*100</f>
        <v>3.3900492557881021</v>
      </c>
      <c r="H60" s="21">
        <f>+E60-C60</f>
        <v>34.312000000000012</v>
      </c>
      <c r="I60" s="22">
        <f>+H60/C60*100</f>
        <v>10.866257186877014</v>
      </c>
    </row>
    <row r="61" spans="1:18" ht="15.75" x14ac:dyDescent="0.25">
      <c r="A61" s="1"/>
      <c r="B61" s="19" t="s">
        <v>14</v>
      </c>
      <c r="C61" s="20">
        <v>321.80650000000003</v>
      </c>
      <c r="D61" s="20">
        <v>329.23980000000006</v>
      </c>
      <c r="E61" s="20">
        <v>356.2457</v>
      </c>
      <c r="F61" s="20">
        <f>+E61-D61</f>
        <v>27.00589999999994</v>
      </c>
      <c r="G61" s="21">
        <f>+F61/D61*100</f>
        <v>8.2025016416605574</v>
      </c>
      <c r="H61" s="21">
        <f>+E61-C61</f>
        <v>34.439199999999971</v>
      </c>
      <c r="I61" s="22">
        <f>+H61/C61*100</f>
        <v>10.701834798240547</v>
      </c>
    </row>
    <row r="62" spans="1:18" ht="15.75" x14ac:dyDescent="0.25">
      <c r="A62" s="1"/>
      <c r="B62" s="18" t="s">
        <v>15</v>
      </c>
      <c r="C62" s="15">
        <f>SUM(C63:C65)</f>
        <v>721.38170000000002</v>
      </c>
      <c r="D62" s="15">
        <f>SUM(D63:D65)</f>
        <v>911.11750000000006</v>
      </c>
      <c r="E62" s="15">
        <f>SUM(E63:E65)</f>
        <v>899.55539999999996</v>
      </c>
      <c r="F62" s="15">
        <f>+E62-D62</f>
        <v>-11.5621000000001</v>
      </c>
      <c r="G62" s="16">
        <f>+F62/D62*100</f>
        <v>-1.269002077119592</v>
      </c>
      <c r="H62" s="16">
        <f>+E62-C62</f>
        <v>178.17369999999994</v>
      </c>
      <c r="I62" s="17">
        <f>+H62/C62*100</f>
        <v>24.698949252524692</v>
      </c>
    </row>
    <row r="63" spans="1:18" ht="15.75" x14ac:dyDescent="0.25">
      <c r="A63" s="1"/>
      <c r="B63" s="19" t="s">
        <v>13</v>
      </c>
      <c r="C63" s="20">
        <v>242.90970000000002</v>
      </c>
      <c r="D63" s="20">
        <v>390.08499999999992</v>
      </c>
      <c r="E63" s="20">
        <v>395.00650000000002</v>
      </c>
      <c r="F63" s="20">
        <f>+E63-D63</f>
        <v>4.9215000000000941</v>
      </c>
      <c r="G63" s="21">
        <f>+F63/D63*100</f>
        <v>1.2616481023366946</v>
      </c>
      <c r="H63" s="21">
        <f>+E63-C63</f>
        <v>152.0968</v>
      </c>
      <c r="I63" s="22">
        <f>+H63/C63*100</f>
        <v>62.614543593771678</v>
      </c>
    </row>
    <row r="64" spans="1:18" ht="15.75" x14ac:dyDescent="0.25">
      <c r="A64" s="1"/>
      <c r="B64" s="19" t="s">
        <v>16</v>
      </c>
      <c r="C64" s="20">
        <v>314.69159999999999</v>
      </c>
      <c r="D64" s="20">
        <v>342.84890000000001</v>
      </c>
      <c r="E64" s="20">
        <v>330.30500000000001</v>
      </c>
      <c r="F64" s="20">
        <f>+E64-D64</f>
        <v>-12.543900000000008</v>
      </c>
      <c r="G64" s="21">
        <f>+F64/D64*100</f>
        <v>-3.6587254618579812</v>
      </c>
      <c r="H64" s="21">
        <f>+E64-C64</f>
        <v>15.613400000000013</v>
      </c>
      <c r="I64" s="22">
        <f>+H64/C64*100</f>
        <v>4.9614924580128648</v>
      </c>
    </row>
    <row r="65" spans="1:9" ht="15.75" x14ac:dyDescent="0.25">
      <c r="A65" s="1"/>
      <c r="B65" s="19" t="s">
        <v>17</v>
      </c>
      <c r="C65" s="20">
        <v>163.78039999999999</v>
      </c>
      <c r="D65" s="20">
        <v>178.18360000000001</v>
      </c>
      <c r="E65" s="20">
        <v>174.2439</v>
      </c>
      <c r="F65" s="20">
        <f>+E65-D65</f>
        <v>-3.9397000000000162</v>
      </c>
      <c r="G65" s="21">
        <f>+F65/D65*100</f>
        <v>-2.2110340121088674</v>
      </c>
      <c r="H65" s="21">
        <f>+E65-C65</f>
        <v>10.46350000000001</v>
      </c>
      <c r="I65" s="22">
        <f>+H65/C65*100</f>
        <v>6.3887376023016254</v>
      </c>
    </row>
    <row r="66" spans="1:9" ht="15.75" x14ac:dyDescent="0.25">
      <c r="A66" s="1"/>
      <c r="B66" s="18" t="s">
        <v>18</v>
      </c>
      <c r="C66" s="15">
        <v>63.130599999999994</v>
      </c>
      <c r="D66" s="15">
        <v>64.156199999999998</v>
      </c>
      <c r="E66" s="15">
        <v>68.369600000000005</v>
      </c>
      <c r="F66" s="15">
        <f>+E66-D66</f>
        <v>4.2134000000000071</v>
      </c>
      <c r="G66" s="16">
        <f>+F66/D66*100</f>
        <v>6.567408917610468</v>
      </c>
      <c r="H66" s="16">
        <f>+E66-C66</f>
        <v>5.2390000000000114</v>
      </c>
      <c r="I66" s="17">
        <f>+H66/C66*100</f>
        <v>8.2986697417734216</v>
      </c>
    </row>
    <row r="67" spans="1:9" ht="15.75" x14ac:dyDescent="0.25">
      <c r="A67" s="1"/>
      <c r="B67" s="18" t="s">
        <v>19</v>
      </c>
      <c r="C67" s="15">
        <f>SUM(C68:C73)</f>
        <v>55.474200000000003</v>
      </c>
      <c r="D67" s="15">
        <f>SUM(D68:D73)</f>
        <v>57.677899999999994</v>
      </c>
      <c r="E67" s="15">
        <f>SUM(E68:E73)</f>
        <v>58.860700000000001</v>
      </c>
      <c r="F67" s="15">
        <f>+E67-D67</f>
        <v>1.1828000000000074</v>
      </c>
      <c r="G67" s="16">
        <f>+F67/D67*100</f>
        <v>2.0506987945122961</v>
      </c>
      <c r="H67" s="16">
        <f>+E67-C67</f>
        <v>3.3864999999999981</v>
      </c>
      <c r="I67" s="17">
        <f>+H67/C67*100</f>
        <v>6.1046396342804368</v>
      </c>
    </row>
    <row r="68" spans="1:9" ht="15.75" x14ac:dyDescent="0.25">
      <c r="A68" s="1"/>
      <c r="B68" s="19" t="s">
        <v>20</v>
      </c>
      <c r="C68" s="20">
        <v>6.6485000000000012</v>
      </c>
      <c r="D68" s="20">
        <v>6.8622999999999994</v>
      </c>
      <c r="E68" s="20">
        <v>6.9112999999999998</v>
      </c>
      <c r="F68" s="20">
        <f>+E68-D68</f>
        <v>4.9000000000000377E-2</v>
      </c>
      <c r="G68" s="21">
        <f>+F68/D68*100</f>
        <v>0.71404631100360494</v>
      </c>
      <c r="H68" s="21">
        <f>+E68-C68</f>
        <v>0.26279999999999859</v>
      </c>
      <c r="I68" s="22">
        <f>+H68/C68*100</f>
        <v>3.9527713017973762</v>
      </c>
    </row>
    <row r="69" spans="1:9" ht="15.75" x14ac:dyDescent="0.25">
      <c r="A69" s="1"/>
      <c r="B69" s="19" t="s">
        <v>21</v>
      </c>
      <c r="C69" s="20">
        <v>21.801500000000001</v>
      </c>
      <c r="D69" s="20">
        <v>22.610699999999998</v>
      </c>
      <c r="E69" s="20">
        <v>25.203400000000002</v>
      </c>
      <c r="F69" s="20">
        <f>+E69-D69</f>
        <v>2.5927000000000042</v>
      </c>
      <c r="G69" s="21">
        <f>+F69/D69*100</f>
        <v>11.46669497184963</v>
      </c>
      <c r="H69" s="21">
        <f>+E69-C69</f>
        <v>3.4019000000000013</v>
      </c>
      <c r="I69" s="22">
        <f>+H69/C69*100</f>
        <v>15.603972203747455</v>
      </c>
    </row>
    <row r="70" spans="1:9" ht="15.75" x14ac:dyDescent="0.25">
      <c r="A70" s="1"/>
      <c r="B70" s="19" t="s">
        <v>22</v>
      </c>
      <c r="C70" s="20">
        <v>8.4687999999999999</v>
      </c>
      <c r="D70" s="20">
        <v>8.7702999999999989</v>
      </c>
      <c r="E70" s="20">
        <v>7.9441999999999995</v>
      </c>
      <c r="F70" s="20">
        <f>+E70-D70</f>
        <v>-0.82609999999999939</v>
      </c>
      <c r="G70" s="21">
        <f>+F70/D70*100</f>
        <v>-9.4192901041013375</v>
      </c>
      <c r="H70" s="21">
        <f>+E70-C70</f>
        <v>-0.5246000000000004</v>
      </c>
      <c r="I70" s="22">
        <f>+H70/C70*100</f>
        <v>-6.1945021726809042</v>
      </c>
    </row>
    <row r="71" spans="1:9" ht="15.75" x14ac:dyDescent="0.25">
      <c r="A71" s="1"/>
      <c r="B71" s="19" t="s">
        <v>23</v>
      </c>
      <c r="C71" s="20">
        <v>16.3401</v>
      </c>
      <c r="D71" s="20">
        <v>17.2271</v>
      </c>
      <c r="E71" s="20">
        <v>16.5075</v>
      </c>
      <c r="F71" s="20">
        <f>+E71-D71</f>
        <v>-0.7195999999999998</v>
      </c>
      <c r="G71" s="21">
        <f>+F71/D71*100</f>
        <v>-4.1771395069396462</v>
      </c>
      <c r="H71" s="21">
        <f>+E71-C71</f>
        <v>0.16740000000000066</v>
      </c>
      <c r="I71" s="22">
        <f>+H71/C71*100</f>
        <v>1.0244735344336979</v>
      </c>
    </row>
    <row r="72" spans="1:9" ht="15.75" x14ac:dyDescent="0.25">
      <c r="A72" s="1"/>
      <c r="B72" s="19" t="s">
        <v>24</v>
      </c>
      <c r="C72" s="20">
        <v>0.30310000000000004</v>
      </c>
      <c r="D72" s="20">
        <v>0.31289999999999996</v>
      </c>
      <c r="E72" s="20">
        <v>0.43919999999999998</v>
      </c>
      <c r="F72" s="20">
        <f>+E72-D72</f>
        <v>0.12630000000000002</v>
      </c>
      <c r="G72" s="21">
        <f>+F72/D72*100</f>
        <v>40.364333652924273</v>
      </c>
      <c r="H72" s="21">
        <f>+E72-C72</f>
        <v>0.13609999999999994</v>
      </c>
      <c r="I72" s="22">
        <f>+H72/C72*100</f>
        <v>44.902672385351345</v>
      </c>
    </row>
    <row r="73" spans="1:9" ht="15.75" x14ac:dyDescent="0.25">
      <c r="A73" s="1"/>
      <c r="B73" s="19" t="s">
        <v>25</v>
      </c>
      <c r="C73" s="20">
        <v>1.9122000000000001</v>
      </c>
      <c r="D73" s="20">
        <v>1.8946000000000001</v>
      </c>
      <c r="E73" s="20">
        <v>1.8551</v>
      </c>
      <c r="F73" s="20">
        <f>+E73-D73</f>
        <v>-3.9500000000000091E-2</v>
      </c>
      <c r="G73" s="21">
        <f>+F73/D73*100</f>
        <v>-2.0848727963686313</v>
      </c>
      <c r="H73" s="21">
        <f>+E73-C73</f>
        <v>-5.7100000000000151E-2</v>
      </c>
      <c r="I73" s="22">
        <f>+H73/C73*100</f>
        <v>-2.9860893212007191</v>
      </c>
    </row>
    <row r="74" spans="1:9" ht="15.75" x14ac:dyDescent="0.25">
      <c r="A74" s="1"/>
      <c r="B74" s="18" t="s">
        <v>26</v>
      </c>
      <c r="C74" s="15">
        <f>SUM(C75:C79)</f>
        <v>42.049500000000002</v>
      </c>
      <c r="D74" s="15">
        <f>SUM(D75:D79)</f>
        <v>42.997600000000006</v>
      </c>
      <c r="E74" s="15">
        <f>SUM(E75:E79)</f>
        <v>42.209899999999998</v>
      </c>
      <c r="F74" s="15">
        <f>+E74-D74</f>
        <v>-0.78770000000000806</v>
      </c>
      <c r="G74" s="16">
        <f>+F74/D74*100</f>
        <v>-1.8319627141980204</v>
      </c>
      <c r="H74" s="16">
        <f>+E74-C74</f>
        <v>0.16039999999999566</v>
      </c>
      <c r="I74" s="17">
        <f>+H74/C74*100</f>
        <v>0.38145518971687092</v>
      </c>
    </row>
    <row r="75" spans="1:9" ht="15.75" x14ac:dyDescent="0.25">
      <c r="A75" s="1"/>
      <c r="B75" s="19" t="s">
        <v>27</v>
      </c>
      <c r="C75" s="20">
        <v>7.5278</v>
      </c>
      <c r="D75" s="20">
        <v>7.8609</v>
      </c>
      <c r="E75" s="20">
        <v>7.3056999999999999</v>
      </c>
      <c r="F75" s="20">
        <f>+E75-D75</f>
        <v>-0.55520000000000014</v>
      </c>
      <c r="G75" s="21">
        <f>+F75/D75*100</f>
        <v>-7.0628045134781017</v>
      </c>
      <c r="H75" s="21">
        <f>+E75-C75</f>
        <v>-0.22210000000000019</v>
      </c>
      <c r="I75" s="22">
        <f>+H75/C75*100</f>
        <v>-2.9503971943994287</v>
      </c>
    </row>
    <row r="76" spans="1:9" ht="15.75" x14ac:dyDescent="0.25">
      <c r="A76" s="1"/>
      <c r="B76" s="19" t="s">
        <v>28</v>
      </c>
      <c r="C76" s="20">
        <v>0.48660000000000003</v>
      </c>
      <c r="D76" s="20">
        <v>0.5091</v>
      </c>
      <c r="E76" s="20">
        <v>0.56729999999999992</v>
      </c>
      <c r="F76" s="20">
        <f>+E76-D76</f>
        <v>5.8199999999999918E-2</v>
      </c>
      <c r="G76" s="21">
        <f>+F76/D76*100</f>
        <v>11.431938715380067</v>
      </c>
      <c r="H76" s="21">
        <f>+E76-C76</f>
        <v>8.0699999999999883E-2</v>
      </c>
      <c r="I76" s="22">
        <f>+H76/C76*100</f>
        <v>16.584463625154104</v>
      </c>
    </row>
    <row r="77" spans="1:9" ht="15.75" x14ac:dyDescent="0.25">
      <c r="A77" s="1"/>
      <c r="B77" s="19" t="s">
        <v>29</v>
      </c>
      <c r="C77" s="20"/>
      <c r="D77" s="20"/>
      <c r="E77" s="20"/>
      <c r="F77" s="20">
        <f>+E77-D77</f>
        <v>0</v>
      </c>
      <c r="G77" s="23" t="e">
        <f>+F77/D77*100</f>
        <v>#DIV/0!</v>
      </c>
      <c r="H77" s="21">
        <f>+E77-C77</f>
        <v>0</v>
      </c>
      <c r="I77" s="24" t="e">
        <f>+H77/C77*100</f>
        <v>#DIV/0!</v>
      </c>
    </row>
    <row r="78" spans="1:9" ht="15.75" x14ac:dyDescent="0.25">
      <c r="A78" s="1"/>
      <c r="B78" s="19" t="s">
        <v>30</v>
      </c>
      <c r="C78" s="20">
        <v>4.2408000000000001</v>
      </c>
      <c r="D78" s="20">
        <v>4.3929000000000009</v>
      </c>
      <c r="E78" s="20">
        <v>4.2933000000000003</v>
      </c>
      <c r="F78" s="20">
        <f>+E78-D78</f>
        <v>-9.9600000000000577E-2</v>
      </c>
      <c r="G78" s="21">
        <f>+F78/D78*100</f>
        <v>-2.2672949532199813</v>
      </c>
      <c r="H78" s="21">
        <f>+E78-C78</f>
        <v>5.2500000000000213E-2</v>
      </c>
      <c r="I78" s="22">
        <f>+H78/C78*100</f>
        <v>1.2379739671760095</v>
      </c>
    </row>
    <row r="79" spans="1:9" ht="15.75" x14ac:dyDescent="0.25">
      <c r="A79" s="1"/>
      <c r="B79" s="19" t="s">
        <v>31</v>
      </c>
      <c r="C79" s="20">
        <f>+C80+C81</f>
        <v>29.7943</v>
      </c>
      <c r="D79" s="20">
        <v>30.234700000000004</v>
      </c>
      <c r="E79" s="20">
        <f>+E80+E81</f>
        <v>30.043599999999998</v>
      </c>
      <c r="F79" s="20">
        <f>+E79-D79</f>
        <v>-0.19110000000000582</v>
      </c>
      <c r="G79" s="21">
        <f>+F79/D79*100</f>
        <v>-0.63205522131857039</v>
      </c>
      <c r="H79" s="21">
        <f>+E79-C79</f>
        <v>0.24929999999999808</v>
      </c>
      <c r="I79" s="22">
        <f>+H79/C79*100</f>
        <v>0.83673722826177521</v>
      </c>
    </row>
    <row r="80" spans="1:9" ht="15.75" x14ac:dyDescent="0.25">
      <c r="A80" s="1"/>
      <c r="B80" s="25" t="s">
        <v>32</v>
      </c>
      <c r="C80" s="20">
        <v>18.642799999999998</v>
      </c>
      <c r="D80" s="20"/>
      <c r="E80" s="20">
        <v>18.7303</v>
      </c>
      <c r="F80" s="20">
        <f>+E80-D80</f>
        <v>18.7303</v>
      </c>
      <c r="G80" s="23" t="e">
        <f>+F80/D80*100</f>
        <v>#DIV/0!</v>
      </c>
      <c r="H80" s="21">
        <f>+E80-C80</f>
        <v>8.7500000000002132E-2</v>
      </c>
      <c r="I80" s="22">
        <f>+H80/C80*100</f>
        <v>0.46935009762483182</v>
      </c>
    </row>
    <row r="81" spans="1:9" ht="15.75" x14ac:dyDescent="0.25">
      <c r="A81" s="1"/>
      <c r="B81" s="25" t="s">
        <v>33</v>
      </c>
      <c r="C81" s="20">
        <v>11.1515</v>
      </c>
      <c r="D81" s="20"/>
      <c r="E81" s="20">
        <v>11.3133</v>
      </c>
      <c r="F81" s="20">
        <f>+E81-D81</f>
        <v>11.3133</v>
      </c>
      <c r="G81" s="23" t="e">
        <f>+F81/D81*100</f>
        <v>#DIV/0!</v>
      </c>
      <c r="H81" s="21">
        <f>+E81-C81</f>
        <v>0.1617999999999995</v>
      </c>
      <c r="I81" s="22">
        <f>+H81/C81*100</f>
        <v>1.4509258844101645</v>
      </c>
    </row>
    <row r="82" spans="1:9" ht="15.75" x14ac:dyDescent="0.25">
      <c r="A82" s="1"/>
      <c r="B82" s="18" t="s">
        <v>34</v>
      </c>
      <c r="C82" s="15">
        <f>SUM(C83:C89)</f>
        <v>106.6759</v>
      </c>
      <c r="D82" s="15">
        <f>SUM(D83:D89)</f>
        <v>132.08120000000002</v>
      </c>
      <c r="E82" s="15">
        <f>SUM(E83:E89)</f>
        <v>137.61070000000001</v>
      </c>
      <c r="F82" s="15">
        <f>+E82-D82</f>
        <v>5.5294999999999845</v>
      </c>
      <c r="G82" s="16">
        <f>+F82/D82*100</f>
        <v>4.1864398566942036</v>
      </c>
      <c r="H82" s="16">
        <f>+E82-C82</f>
        <v>30.93480000000001</v>
      </c>
      <c r="I82" s="17">
        <f>+H82/C82*100</f>
        <v>28.998864785766994</v>
      </c>
    </row>
    <row r="83" spans="1:9" ht="15.75" x14ac:dyDescent="0.25">
      <c r="A83" s="1"/>
      <c r="B83" s="19" t="s">
        <v>35</v>
      </c>
      <c r="C83" s="20">
        <v>3.6094000000000004</v>
      </c>
      <c r="D83" s="20">
        <v>3.4999000000000007</v>
      </c>
      <c r="E83" s="20">
        <v>3.7279</v>
      </c>
      <c r="F83" s="20">
        <f>+E83-D83</f>
        <v>0.22799999999999931</v>
      </c>
      <c r="G83" s="21">
        <f>+F83/D83*100</f>
        <v>6.5144718420526093</v>
      </c>
      <c r="H83" s="21">
        <f>+E83-C83</f>
        <v>0.11849999999999961</v>
      </c>
      <c r="I83" s="22">
        <f>+H83/C83*100</f>
        <v>3.2830941430708589</v>
      </c>
    </row>
    <row r="84" spans="1:9" ht="15.75" x14ac:dyDescent="0.25">
      <c r="A84" s="1"/>
      <c r="B84" s="19" t="s">
        <v>36</v>
      </c>
      <c r="C84" s="20">
        <v>29.842399999999998</v>
      </c>
      <c r="D84" s="20">
        <v>29.0611</v>
      </c>
      <c r="E84" s="20">
        <v>32.238700000000001</v>
      </c>
      <c r="F84" s="20">
        <f>+E84-D84</f>
        <v>3.1776000000000018</v>
      </c>
      <c r="G84" s="21">
        <f>+F84/D84*100</f>
        <v>10.934204142307076</v>
      </c>
      <c r="H84" s="21">
        <f>+E84-C84</f>
        <v>2.3963000000000036</v>
      </c>
      <c r="I84" s="22">
        <f>+H84/C84*100</f>
        <v>8.0298501461008627</v>
      </c>
    </row>
    <row r="85" spans="1:9" ht="15.75" x14ac:dyDescent="0.25">
      <c r="A85" s="1"/>
      <c r="B85" s="19" t="s">
        <v>37</v>
      </c>
      <c r="C85" s="20">
        <v>15.0037</v>
      </c>
      <c r="D85" s="20">
        <v>14.375500000000001</v>
      </c>
      <c r="E85" s="20">
        <v>16.197800000000001</v>
      </c>
      <c r="F85" s="20">
        <f>+E85-D85</f>
        <v>1.8223000000000003</v>
      </c>
      <c r="G85" s="21">
        <f>+F85/D85*100</f>
        <v>12.676428645960142</v>
      </c>
      <c r="H85" s="21">
        <f>+E85-C85</f>
        <v>1.1941000000000006</v>
      </c>
      <c r="I85" s="22">
        <f>+H85/C85*100</f>
        <v>7.958703519798453</v>
      </c>
    </row>
    <row r="86" spans="1:9" ht="15.75" x14ac:dyDescent="0.25">
      <c r="A86" s="1"/>
      <c r="B86" s="19" t="s">
        <v>38</v>
      </c>
      <c r="C86" s="20">
        <v>0.43769999999999998</v>
      </c>
      <c r="D86" s="20">
        <v>0</v>
      </c>
      <c r="E86" s="20">
        <v>0.5857</v>
      </c>
      <c r="F86" s="20">
        <f>+E86-D86</f>
        <v>0.5857</v>
      </c>
      <c r="G86" s="23" t="e">
        <f>+F86/D86*100</f>
        <v>#DIV/0!</v>
      </c>
      <c r="H86" s="21">
        <f>+E86-C86</f>
        <v>0.14800000000000002</v>
      </c>
      <c r="I86" s="22">
        <f>+H86/C86*100</f>
        <v>33.813114005026279</v>
      </c>
    </row>
    <row r="87" spans="1:9" ht="15.75" x14ac:dyDescent="0.25">
      <c r="A87" s="1"/>
      <c r="B87" s="19" t="s">
        <v>39</v>
      </c>
      <c r="C87" s="20"/>
      <c r="D87" s="20"/>
      <c r="E87" s="20"/>
      <c r="F87" s="20">
        <f>+E87-D87</f>
        <v>0</v>
      </c>
      <c r="G87" s="23" t="e">
        <f>+F87/D87*100</f>
        <v>#DIV/0!</v>
      </c>
      <c r="H87" s="21">
        <f>+E87-C87</f>
        <v>0</v>
      </c>
      <c r="I87" s="24" t="e">
        <f>+H87/C87*100</f>
        <v>#DIV/0!</v>
      </c>
    </row>
    <row r="88" spans="1:9" ht="15.75" x14ac:dyDescent="0.25">
      <c r="A88" s="1"/>
      <c r="B88" s="19" t="s">
        <v>57</v>
      </c>
      <c r="C88" s="20">
        <v>15.401999999999999</v>
      </c>
      <c r="D88" s="20">
        <v>16.1843</v>
      </c>
      <c r="E88" s="20">
        <v>15.683999999999999</v>
      </c>
      <c r="F88" s="20">
        <f>+E88-D88</f>
        <v>-0.50030000000000108</v>
      </c>
      <c r="G88" s="21">
        <f>+F88/D88*100</f>
        <v>-3.0912674629115937</v>
      </c>
      <c r="H88" s="21">
        <f>+E88-C88</f>
        <v>0.28200000000000003</v>
      </c>
      <c r="I88" s="22">
        <f>+H88/C88*100</f>
        <v>1.8309310479158551</v>
      </c>
    </row>
    <row r="89" spans="1:9" ht="15.75" x14ac:dyDescent="0.25">
      <c r="A89" s="1"/>
      <c r="B89" s="19" t="s">
        <v>58</v>
      </c>
      <c r="C89" s="20">
        <v>42.380700000000004</v>
      </c>
      <c r="D89" s="20">
        <v>68.960400000000007</v>
      </c>
      <c r="E89" s="20">
        <v>69.176600000000008</v>
      </c>
      <c r="F89" s="20">
        <f>+E89-D89</f>
        <v>0.21620000000000061</v>
      </c>
      <c r="G89" s="21">
        <f>+F89/D89*100</f>
        <v>0.31351326268409202</v>
      </c>
      <c r="H89" s="21">
        <f>+E89-C89</f>
        <v>26.795900000000003</v>
      </c>
      <c r="I89" s="22">
        <f>+H89/C89*100</f>
        <v>63.226657417173385</v>
      </c>
    </row>
    <row r="90" spans="1:9" ht="15.75" x14ac:dyDescent="0.25">
      <c r="A90" s="1"/>
      <c r="B90" s="14" t="s">
        <v>40</v>
      </c>
      <c r="C90" s="15">
        <f>SUM(C91:C93)</f>
        <v>68.699400000000011</v>
      </c>
      <c r="D90" s="15">
        <f>SUM(D91:D93)</f>
        <v>46.194319999999991</v>
      </c>
      <c r="E90" s="15">
        <f>SUM(E91:E93)</f>
        <v>88.084399999999988</v>
      </c>
      <c r="F90" s="15">
        <f>+E90-D90</f>
        <v>41.890079999999998</v>
      </c>
      <c r="G90" s="16">
        <f>+F90/D90*100</f>
        <v>90.682317652906264</v>
      </c>
      <c r="H90" s="16">
        <f>+E90-C90</f>
        <v>19.384999999999977</v>
      </c>
      <c r="I90" s="17">
        <f>+H90/C90*100</f>
        <v>28.217131445107196</v>
      </c>
    </row>
    <row r="91" spans="1:9" ht="15.75" x14ac:dyDescent="0.25">
      <c r="A91" s="1"/>
      <c r="B91" s="19" t="s">
        <v>41</v>
      </c>
      <c r="C91" s="20">
        <v>12.032200000000001</v>
      </c>
      <c r="D91" s="20">
        <v>5.2606000000000002</v>
      </c>
      <c r="E91" s="20">
        <v>13.0009</v>
      </c>
      <c r="F91" s="20">
        <f>+E91-D91</f>
        <v>7.7402999999999995</v>
      </c>
      <c r="G91" s="21">
        <f>+F91/D91*100</f>
        <v>147.13720868342014</v>
      </c>
      <c r="H91" s="21">
        <f>+E91-C91</f>
        <v>0.96869999999999834</v>
      </c>
      <c r="I91" s="22">
        <f>+H91/C91*100</f>
        <v>8.0508967603596862</v>
      </c>
    </row>
    <row r="92" spans="1:9" ht="15.75" x14ac:dyDescent="0.25">
      <c r="A92" s="1"/>
      <c r="B92" s="19" t="s">
        <v>42</v>
      </c>
      <c r="C92" s="20">
        <v>2.9523000000000001</v>
      </c>
      <c r="D92" s="20">
        <v>0</v>
      </c>
      <c r="E92" s="20">
        <v>5.1753999999999998</v>
      </c>
      <c r="F92" s="20">
        <f>+E92-D92</f>
        <v>5.1753999999999998</v>
      </c>
      <c r="G92" s="23" t="e">
        <f>+F92/D92*100</f>
        <v>#DIV/0!</v>
      </c>
      <c r="H92" s="21">
        <f>+E92-C92</f>
        <v>2.2230999999999996</v>
      </c>
      <c r="I92" s="22">
        <f>+H92/C92*100</f>
        <v>75.300613081326404</v>
      </c>
    </row>
    <row r="93" spans="1:9" ht="18.75" x14ac:dyDescent="0.25">
      <c r="A93" s="1"/>
      <c r="B93" s="19" t="s">
        <v>43</v>
      </c>
      <c r="C93" s="20">
        <v>53.714900000000007</v>
      </c>
      <c r="D93" s="20">
        <v>40.933719999999994</v>
      </c>
      <c r="E93" s="20">
        <v>69.90809999999999</v>
      </c>
      <c r="F93" s="20">
        <f>+E93-D93</f>
        <v>28.974379999999996</v>
      </c>
      <c r="G93" s="21">
        <f>+F93/D93*100</f>
        <v>70.78364732059535</v>
      </c>
      <c r="H93" s="21">
        <f>+E93-C93</f>
        <v>16.193199999999983</v>
      </c>
      <c r="I93" s="22">
        <f>+H93/C93*100</f>
        <v>30.14657013230962</v>
      </c>
    </row>
    <row r="94" spans="1:9" ht="16.5" thickBot="1" x14ac:dyDescent="0.3">
      <c r="A94" s="1"/>
      <c r="B94" s="26"/>
      <c r="C94" s="27"/>
      <c r="D94" s="27"/>
      <c r="E94" s="27"/>
      <c r="F94" s="27"/>
      <c r="G94" s="27"/>
      <c r="H94" s="27"/>
      <c r="I94" s="28"/>
    </row>
    <row r="95" spans="1:9" x14ac:dyDescent="0.25">
      <c r="B95" s="29"/>
      <c r="C95" s="29"/>
      <c r="D95" s="29"/>
      <c r="E95" s="2"/>
      <c r="F95" s="2"/>
      <c r="G95" s="2"/>
      <c r="H95" s="2"/>
      <c r="I95" s="2"/>
    </row>
    <row r="96" spans="1:9" x14ac:dyDescent="0.25">
      <c r="B96" s="30" t="s">
        <v>52</v>
      </c>
      <c r="C96" s="30"/>
      <c r="D96" s="30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37" t="s">
        <v>44</v>
      </c>
      <c r="C98" s="38"/>
      <c r="D98" s="38"/>
      <c r="E98" s="38"/>
      <c r="F98" s="38"/>
      <c r="G98" s="38"/>
      <c r="H98" s="38"/>
      <c r="I98" s="38"/>
    </row>
  </sheetData>
  <mergeCells count="7">
    <mergeCell ref="B5:B6"/>
    <mergeCell ref="D5:H5"/>
    <mergeCell ref="I5:J5"/>
    <mergeCell ref="B48:J48"/>
    <mergeCell ref="B55:B56"/>
    <mergeCell ref="F55:G55"/>
    <mergeCell ref="H55:I55"/>
  </mergeCells>
  <printOptions horizontalCentered="1"/>
  <pageMargins left="0.7" right="0.7" top="0.75" bottom="0.75" header="0.3" footer="0.3"/>
  <pageSetup scale="59" orientation="landscape" r:id="rId1"/>
  <ignoredErrors>
    <ignoredError sqref="C12:G12 H10:H11 H13:H16 H18:H23 H25:H28 H30:H31 H33:H39 H41:H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2018-10-04T20:32:05Z</cp:lastPrinted>
  <dcterms:created xsi:type="dcterms:W3CDTF">2018-10-04T15:08:47Z</dcterms:created>
  <dcterms:modified xsi:type="dcterms:W3CDTF">2018-10-12T15:23:19Z</dcterms:modified>
</cp:coreProperties>
</file>