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00" windowHeight="11595" tabRatio="590" activeTab="1"/>
  </bookViews>
  <sheets>
    <sheet name="Ings20xmes" sheetId="1" r:id="rId1"/>
    <sheet name="Ings20vrsPto.eIng19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<sst xmlns="http://schemas.openxmlformats.org/spreadsheetml/2006/main" count="115" uniqueCount="67">
  <si>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</si>
  <si>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</si>
  <si>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</si>
  <si>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</si>
  <si>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</si>
  <si>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</si>
  <si>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</si>
  <si>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</si>
  <si>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</si>
  <si>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</si>
  <si>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</si>
  <si>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</si>
  <si>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</si>
  <si>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</si>
  <si>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</si>
  <si>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</si>
  <si>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</si>
  <si>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</si>
  <si>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</si>
  <si>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</si>
  <si>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</si>
  <si>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</si>
  <si>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</si>
  <si>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</si>
  <si>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</si>
  <si>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</si>
  <si>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</si>
  <si>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</si>
  <si>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</si>
  <si>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</si>
  <si>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</si>
  <si>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</si>
  <si>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</si>
  <si>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</si>
  <si>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</si>
  <si>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</si>
  <si>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</si>
  <si>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</si>
  <si>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</si>
  <si>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</si>
  <si>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</si>
  <si>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</si>
  <si>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</si>
  <si>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</si>
  <si>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</si>
  <si>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</si>
  <si>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</si>
  <si>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</si>
  <si>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</si>
  <si>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</si>
  <si>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</si>
  <si>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</si>
  <si>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</si>
  <si>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</si>
  <si>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</si>
  <si>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</si>
  <si>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 (CESC)</t>
  </si>
  <si>
    <t>SEGURIDAD PUBLICA (Grandes Contribuyentes)</t>
  </si>
  <si>
    <t>Año 2019</t>
  </si>
  <si>
    <t>Año 2020</t>
  </si>
  <si>
    <t>Pto. 2020</t>
  </si>
  <si>
    <t>Variac. 20 / Pto. 20</t>
  </si>
  <si>
    <t>Variac. 20 / 19</t>
  </si>
  <si>
    <t xml:space="preserve">COMPARATIVO ACUMULADO AL  31 DE OCTUBRE DE 2020, VRS EJECUTADO  2019 Y PRESUPUESTO 2020 </t>
  </si>
  <si>
    <t xml:space="preserve">INGRESOS AL 31 DE OCTUBRE DE 2020, VRS EJECUTADO  2019 </t>
  </si>
  <si>
    <t>Al  31 Oct.</t>
  </si>
  <si>
    <t>Al 31 Oct.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</si>
</sst>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0000"/>
    <numFmt numFmtId="192" formatCode="0.0000"/>
    <numFmt numFmtId="193" formatCode="#,##0.0000000"/>
    <numFmt numFmtId="194" formatCode="_(* #,##0.0_);_(* \(#,##0.0\);_(* &quot;-&quot;?_);_(@_)"/>
    <numFmt numFmtId="195" formatCode="General_)"/>
    <numFmt numFmtId="196" formatCode="#,##0.0000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</border>
    <border>
      <left style="thin">
        <color rgb="FFF7A823"/>
      </left>
      <right style="thin">
        <color rgb="FFF7A823"/>
      </right>
      <top style="thin">
        <color rgb="FFF7A823"/>
      </top>
      <bottom>
        <color indexed="63"/>
      </bottom>
    </border>
    <border>
      <left style="thin">
        <color rgb="FFF7A823"/>
      </left>
      <right style="thin">
        <color rgb="FFF7A823"/>
      </right>
      <top>
        <color indexed="63"/>
      </top>
      <bottom style="thin">
        <color rgb="FFF7A823"/>
      </bottom>
    </border>
    <border>
      <left>
        <color indexed="63"/>
      </left>
      <right>
        <color indexed="63"/>
      </right>
      <top style="thin">
        <color rgb="FFF7A8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86" fontId="0" fillId="0" borderId="0" xfId="0" applyNumberFormat="1" applyAlignment="1">
      <alignment/>
    </xf>
    <xf numFmtId="190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left" indent="2"/>
    </xf>
    <xf numFmtId="186" fontId="4" fillId="33" borderId="10" xfId="0" applyNumberFormat="1" applyFont="1" applyFill="1" applyBorder="1" applyAlignment="1">
      <alignment/>
    </xf>
    <xf numFmtId="186" fontId="4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86" fontId="2" fillId="35" borderId="10" xfId="0" applyNumberFormat="1" applyFont="1" applyFill="1" applyBorder="1" applyAlignment="1">
      <alignment/>
    </xf>
    <xf numFmtId="186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86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186" fontId="2" fillId="33" borderId="13" xfId="0" applyNumberFormat="1" applyFont="1" applyFill="1" applyBorder="1" applyAlignment="1">
      <alignment/>
    </xf>
    <xf numFmtId="186" fontId="5" fillId="33" borderId="13" xfId="0" applyNumberFormat="1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86" fontId="2" fillId="33" borderId="0" xfId="0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6" fontId="5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zoomScale="80" zoomScaleNormal="80" workbookViewId="0" topLeftCell="A1">
      <selection activeCell="C36" sqref="C36"/>
    </sheetView>
  </sheetViews>
  <sheetFormatPr defaultColWidth="11.421875" defaultRowHeight="12.75"/>
  <cols>
    <col min="1" max="1" width="1.7109375" style="0" customWidth="1"/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13" width="7.7109375" style="0" customWidth="1"/>
    <col min="14" max="15" width="7.7109375" style="0" hidden="1" customWidth="1"/>
    <col min="16" max="16" width="10.7109375" style="0" customWidth="1"/>
    <col min="17" max="18" width="9.7109375" style="0" customWidth="1"/>
    <col min="19" max="19" width="1.7109375" style="0" customWidth="1"/>
    <col min="21" max="22" width="13.7109375" style="0" bestFit="1" customWidth="1"/>
  </cols>
  <sheetData>
    <row r="1" spans="2:18" ht="12.75">
      <c r="B1" s="3"/>
      <c r="C1" s="3"/>
      <c r="D1" s="3"/>
      <c r="E1" s="3"/>
      <c r="F1" s="3"/>
      <c r="G1" s="3"/>
      <c r="H1" s="3"/>
      <c r="I1" s="3"/>
      <c r="J1" s="3"/>
      <c r="K1" s="6"/>
      <c r="L1" s="3"/>
      <c r="M1" s="3"/>
      <c r="N1" s="3"/>
      <c r="O1" s="3"/>
      <c r="P1" s="3"/>
      <c r="Q1" s="3"/>
      <c r="R1" s="3"/>
    </row>
    <row r="2" spans="1:19" ht="15.75">
      <c r="A2" s="6"/>
      <c r="B2" s="35" t="s">
        <v>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6"/>
    </row>
    <row r="3" spans="1:19" ht="16.5" customHeight="1">
      <c r="A3" s="6"/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"/>
    </row>
    <row r="4" spans="1:2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</row>
    <row r="5" spans="1:22" ht="24.75" customHeight="1">
      <c r="A5" s="6"/>
      <c r="B5" s="36" t="s">
        <v>8</v>
      </c>
      <c r="C5" s="15" t="s">
        <v>58</v>
      </c>
      <c r="D5" s="37" t="s">
        <v>59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 t="s">
        <v>28</v>
      </c>
      <c r="R5" s="38"/>
      <c r="S5" s="6"/>
      <c r="T5" s="3"/>
      <c r="U5" s="3"/>
      <c r="V5" s="3"/>
    </row>
    <row r="6" spans="1:22" ht="31.5" customHeight="1">
      <c r="A6" s="6"/>
      <c r="B6" s="36"/>
      <c r="C6" s="16" t="s">
        <v>65</v>
      </c>
      <c r="D6" s="17" t="s">
        <v>38</v>
      </c>
      <c r="E6" s="17" t="s">
        <v>39</v>
      </c>
      <c r="F6" s="17" t="s">
        <v>40</v>
      </c>
      <c r="G6" s="17" t="s">
        <v>41</v>
      </c>
      <c r="H6" s="17" t="s">
        <v>42</v>
      </c>
      <c r="I6" s="17" t="s">
        <v>43</v>
      </c>
      <c r="J6" s="17" t="s">
        <v>44</v>
      </c>
      <c r="K6" s="17" t="s">
        <v>45</v>
      </c>
      <c r="L6" s="17" t="s">
        <v>46</v>
      </c>
      <c r="M6" s="17" t="s">
        <v>47</v>
      </c>
      <c r="N6" s="17" t="s">
        <v>48</v>
      </c>
      <c r="O6" s="17" t="s">
        <v>49</v>
      </c>
      <c r="P6" s="17" t="s">
        <v>65</v>
      </c>
      <c r="Q6" s="17" t="s">
        <v>29</v>
      </c>
      <c r="R6" s="17" t="s">
        <v>30</v>
      </c>
      <c r="S6" s="6"/>
      <c r="T6" s="3"/>
      <c r="U6" s="3"/>
      <c r="V6" s="3"/>
    </row>
    <row r="7" spans="1:24" ht="21" customHeight="1">
      <c r="A7" s="6"/>
      <c r="B7" s="18" t="s">
        <v>50</v>
      </c>
      <c r="C7" s="19">
        <f>+C8+C40</f>
        <v>4382.79745</v>
      </c>
      <c r="D7" s="19">
        <f>+D8+D40</f>
        <v>517.7231999999999</v>
      </c>
      <c r="E7" s="19">
        <f aca="true" t="shared" si="0" ref="E7:O7">+E8+E40</f>
        <v>381.00759999999997</v>
      </c>
      <c r="F7" s="19">
        <f t="shared" si="0"/>
        <v>409.9041000000001</v>
      </c>
      <c r="G7" s="19">
        <f t="shared" si="0"/>
        <v>556.5988</v>
      </c>
      <c r="H7" s="19">
        <f t="shared" si="0"/>
        <v>264.32071</v>
      </c>
      <c r="I7" s="19">
        <f t="shared" si="0"/>
        <v>355.2844</v>
      </c>
      <c r="J7" s="19">
        <f t="shared" si="0"/>
        <v>369.4509</v>
      </c>
      <c r="K7" s="19">
        <f t="shared" si="0"/>
        <v>375.68390000000005</v>
      </c>
      <c r="L7" s="19">
        <f t="shared" si="0"/>
        <v>398.9191</v>
      </c>
      <c r="M7" s="19">
        <f t="shared" si="0"/>
        <v>384.6176</v>
      </c>
      <c r="N7" s="19">
        <f t="shared" si="0"/>
        <v>0</v>
      </c>
      <c r="O7" s="19">
        <f t="shared" si="0"/>
        <v>0</v>
      </c>
      <c r="P7" s="19">
        <f aca="true" t="shared" si="1" ref="P7:P43">SUM(D7:O7)</f>
        <v>4013.51031</v>
      </c>
      <c r="Q7" s="20">
        <f aca="true" t="shared" si="2" ref="Q7:Q43">+P7-C7</f>
        <v>-369.2871399999999</v>
      </c>
      <c r="R7" s="20">
        <f aca="true" t="shared" si="3" ref="R7:R43">+Q7/C7*100</f>
        <v>-8.425831770984532</v>
      </c>
      <c r="S7" s="6"/>
      <c r="T7" s="10"/>
      <c r="U7" s="10"/>
      <c r="V7" s="10"/>
      <c r="X7" s="9"/>
    </row>
    <row r="8" spans="1:24" ht="21" customHeight="1">
      <c r="A8" s="6"/>
      <c r="B8" s="21" t="s">
        <v>24</v>
      </c>
      <c r="C8" s="22">
        <f>+C9+C12+C16+C17+C24+C32</f>
        <v>4181.37303</v>
      </c>
      <c r="D8" s="22">
        <f>+D9+D12+D16+D17+D24+D32</f>
        <v>470.4401</v>
      </c>
      <c r="E8" s="22">
        <f aca="true" t="shared" si="4" ref="E8:O8">+E9+E12+E16+E17+E24+E32</f>
        <v>367.49339999999995</v>
      </c>
      <c r="F8" s="22">
        <f t="shared" si="4"/>
        <v>368.0035000000001</v>
      </c>
      <c r="G8" s="22">
        <f t="shared" si="4"/>
        <v>550.9349</v>
      </c>
      <c r="H8" s="22">
        <f t="shared" si="4"/>
        <v>255.86041</v>
      </c>
      <c r="I8" s="22">
        <f t="shared" si="4"/>
        <v>348.3965</v>
      </c>
      <c r="J8" s="22">
        <f t="shared" si="4"/>
        <v>360.1816</v>
      </c>
      <c r="K8" s="22">
        <f t="shared" si="4"/>
        <v>364.86220000000003</v>
      </c>
      <c r="L8" s="22">
        <f t="shared" si="4"/>
        <v>384.1494</v>
      </c>
      <c r="M8" s="22">
        <f t="shared" si="4"/>
        <v>371.5379</v>
      </c>
      <c r="N8" s="22">
        <f t="shared" si="4"/>
        <v>0</v>
      </c>
      <c r="O8" s="22">
        <f t="shared" si="4"/>
        <v>0</v>
      </c>
      <c r="P8" s="22">
        <f t="shared" si="1"/>
        <v>3841.8599099999997</v>
      </c>
      <c r="Q8" s="22">
        <f t="shared" si="2"/>
        <v>-339.5131200000001</v>
      </c>
      <c r="R8" s="22">
        <f t="shared" si="3"/>
        <v>-8.119656332121128</v>
      </c>
      <c r="S8" s="6"/>
      <c r="T8" s="10"/>
      <c r="U8" s="10"/>
      <c r="V8" s="10"/>
      <c r="X8" s="9"/>
    </row>
    <row r="9" spans="1:22" ht="21" customHeight="1">
      <c r="A9" s="6"/>
      <c r="B9" s="23" t="s">
        <v>0</v>
      </c>
      <c r="C9" s="22">
        <f>SUM(C10:C11)</f>
        <v>1846.2569999999996</v>
      </c>
      <c r="D9" s="22">
        <f>SUM(D10:D11)</f>
        <v>222.24670000000003</v>
      </c>
      <c r="E9" s="22">
        <f aca="true" t="shared" si="5" ref="E9:O9">SUM(E10:E11)</f>
        <v>178.35309999999998</v>
      </c>
      <c r="F9" s="22">
        <f t="shared" si="5"/>
        <v>184.2084</v>
      </c>
      <c r="G9" s="22">
        <f t="shared" si="5"/>
        <v>145.226</v>
      </c>
      <c r="H9" s="22">
        <f t="shared" si="5"/>
        <v>121.9484</v>
      </c>
      <c r="I9" s="22">
        <f t="shared" si="5"/>
        <v>137.8347</v>
      </c>
      <c r="J9" s="22">
        <f t="shared" si="5"/>
        <v>158.0383</v>
      </c>
      <c r="K9" s="22">
        <f t="shared" si="5"/>
        <v>160.1592</v>
      </c>
      <c r="L9" s="22">
        <f t="shared" si="5"/>
        <v>176.74079999999998</v>
      </c>
      <c r="M9" s="22">
        <f t="shared" si="5"/>
        <v>188.1671</v>
      </c>
      <c r="N9" s="22">
        <f t="shared" si="5"/>
        <v>0</v>
      </c>
      <c r="O9" s="22">
        <f t="shared" si="5"/>
        <v>0</v>
      </c>
      <c r="P9" s="22">
        <f t="shared" si="1"/>
        <v>1672.9227</v>
      </c>
      <c r="Q9" s="22">
        <f t="shared" si="2"/>
        <v>-173.33429999999953</v>
      </c>
      <c r="R9" s="22">
        <f t="shared" si="3"/>
        <v>-9.388416672218417</v>
      </c>
      <c r="S9" s="6"/>
      <c r="T9" s="10"/>
      <c r="U9" s="10"/>
      <c r="V9" s="10"/>
    </row>
    <row r="10" spans="1:22" ht="15" customHeight="1">
      <c r="A10" s="6"/>
      <c r="B10" s="11" t="s">
        <v>1</v>
      </c>
      <c r="C10" s="12">
        <v>858.1463999999999</v>
      </c>
      <c r="D10" s="12">
        <v>120.20110000000001</v>
      </c>
      <c r="E10" s="12">
        <v>88.83070000000001</v>
      </c>
      <c r="F10" s="12">
        <v>92.5727</v>
      </c>
      <c r="G10" s="12">
        <v>79.7064</v>
      </c>
      <c r="H10" s="12">
        <v>58.30160000000001</v>
      </c>
      <c r="I10" s="12">
        <v>62.14930000000001</v>
      </c>
      <c r="J10" s="12">
        <v>72.7137</v>
      </c>
      <c r="K10" s="12">
        <v>77.002</v>
      </c>
      <c r="L10" s="12">
        <v>89.2653</v>
      </c>
      <c r="M10" s="12">
        <v>89.53880000000001</v>
      </c>
      <c r="N10" s="12"/>
      <c r="O10" s="12"/>
      <c r="P10" s="12">
        <f t="shared" si="1"/>
        <v>830.2816000000001</v>
      </c>
      <c r="Q10" s="12">
        <f t="shared" si="2"/>
        <v>-27.86479999999972</v>
      </c>
      <c r="R10" s="12">
        <f t="shared" si="3"/>
        <v>-3.2470916384430124</v>
      </c>
      <c r="S10" s="6"/>
      <c r="T10" s="10"/>
      <c r="U10" s="10"/>
      <c r="V10" s="10"/>
    </row>
    <row r="11" spans="1:22" ht="15" customHeight="1">
      <c r="A11" s="6"/>
      <c r="B11" s="11" t="s">
        <v>2</v>
      </c>
      <c r="C11" s="12">
        <v>988.1105999999999</v>
      </c>
      <c r="D11" s="12">
        <v>102.04560000000001</v>
      </c>
      <c r="E11" s="12">
        <v>89.52239999999999</v>
      </c>
      <c r="F11" s="12">
        <v>91.63570000000001</v>
      </c>
      <c r="G11" s="12">
        <v>65.5196</v>
      </c>
      <c r="H11" s="12">
        <v>63.6468</v>
      </c>
      <c r="I11" s="12">
        <v>75.68539999999999</v>
      </c>
      <c r="J11" s="12">
        <v>85.3246</v>
      </c>
      <c r="K11" s="12">
        <v>83.1572</v>
      </c>
      <c r="L11" s="12">
        <v>87.4755</v>
      </c>
      <c r="M11" s="12">
        <v>98.6283</v>
      </c>
      <c r="N11" s="12"/>
      <c r="O11" s="12"/>
      <c r="P11" s="12">
        <f>SUM(D11:O11)</f>
        <v>842.6410999999999</v>
      </c>
      <c r="Q11" s="12">
        <f t="shared" si="2"/>
        <v>-145.46949999999993</v>
      </c>
      <c r="R11" s="12">
        <f t="shared" si="3"/>
        <v>-14.721985575298953</v>
      </c>
      <c r="S11" s="6"/>
      <c r="T11" s="10"/>
      <c r="U11" s="10"/>
      <c r="V11" s="10"/>
    </row>
    <row r="12" spans="1:25" ht="21" customHeight="1">
      <c r="A12" s="6"/>
      <c r="B12" s="23" t="s">
        <v>9</v>
      </c>
      <c r="C12" s="22">
        <f>SUM(C13:C15)</f>
        <v>1688.5374000000002</v>
      </c>
      <c r="D12" s="22">
        <f>SUM(D13:D15)</f>
        <v>188.1817</v>
      </c>
      <c r="E12" s="22">
        <f aca="true" t="shared" si="6" ref="E12:O12">SUM(E13:E15)</f>
        <v>133.56609999999998</v>
      </c>
      <c r="F12" s="22">
        <f t="shared" si="6"/>
        <v>128.9903</v>
      </c>
      <c r="G12" s="22">
        <f t="shared" si="6"/>
        <v>311.0865</v>
      </c>
      <c r="H12" s="22">
        <f t="shared" si="6"/>
        <v>102.00900000000001</v>
      </c>
      <c r="I12" s="22">
        <f t="shared" si="6"/>
        <v>155.16850000000002</v>
      </c>
      <c r="J12" s="22">
        <f t="shared" si="6"/>
        <v>158.65959999999998</v>
      </c>
      <c r="K12" s="22">
        <f t="shared" si="6"/>
        <v>161.0942</v>
      </c>
      <c r="L12" s="22">
        <f t="shared" si="6"/>
        <v>161.60580000000002</v>
      </c>
      <c r="M12" s="22">
        <f t="shared" si="6"/>
        <v>131.0834</v>
      </c>
      <c r="N12" s="22">
        <f t="shared" si="6"/>
        <v>0</v>
      </c>
      <c r="O12" s="22">
        <f t="shared" si="6"/>
        <v>0</v>
      </c>
      <c r="P12" s="22">
        <f t="shared" si="1"/>
        <v>1631.4451</v>
      </c>
      <c r="Q12" s="22">
        <f t="shared" si="2"/>
        <v>-57.09230000000025</v>
      </c>
      <c r="R12" s="22">
        <f t="shared" si="3"/>
        <v>-3.381168815094072</v>
      </c>
      <c r="S12" s="6"/>
      <c r="T12" s="10"/>
      <c r="U12" s="10"/>
      <c r="V12" s="10"/>
      <c r="Y12" s="9"/>
    </row>
    <row r="13" spans="1:22" ht="15" customHeight="1">
      <c r="A13" s="6"/>
      <c r="B13" s="11" t="s">
        <v>1</v>
      </c>
      <c r="C13" s="12">
        <v>465.91010000000006</v>
      </c>
      <c r="D13" s="12">
        <v>0.8758999999999999</v>
      </c>
      <c r="E13" s="12">
        <v>4.917800000000001</v>
      </c>
      <c r="F13" s="12">
        <v>11.9087</v>
      </c>
      <c r="G13" s="12">
        <v>194.87920000000003</v>
      </c>
      <c r="H13" s="12">
        <v>17.2627</v>
      </c>
      <c r="I13" s="12">
        <v>71.55760000000001</v>
      </c>
      <c r="J13" s="12">
        <v>51.9575</v>
      </c>
      <c r="K13" s="12">
        <v>56.1664</v>
      </c>
      <c r="L13" s="12">
        <v>58.9591</v>
      </c>
      <c r="M13" s="12">
        <v>20.309300000000004</v>
      </c>
      <c r="N13" s="12"/>
      <c r="O13" s="12"/>
      <c r="P13" s="12">
        <f t="shared" si="1"/>
        <v>488.79420000000005</v>
      </c>
      <c r="Q13" s="12">
        <f t="shared" si="2"/>
        <v>22.88409999999999</v>
      </c>
      <c r="R13" s="12">
        <f t="shared" si="3"/>
        <v>4.911698630272232</v>
      </c>
      <c r="S13" s="6"/>
      <c r="T13" s="10"/>
      <c r="U13" s="10"/>
      <c r="V13" s="10"/>
    </row>
    <row r="14" spans="1:22" ht="15" customHeight="1">
      <c r="A14" s="6"/>
      <c r="B14" s="11" t="s">
        <v>3</v>
      </c>
      <c r="C14" s="12">
        <v>828.7197</v>
      </c>
      <c r="D14" s="12">
        <v>133.5491</v>
      </c>
      <c r="E14" s="12">
        <v>82.93709999999999</v>
      </c>
      <c r="F14" s="12">
        <v>73.83930000000001</v>
      </c>
      <c r="G14" s="12">
        <v>83.0277</v>
      </c>
      <c r="H14" s="12">
        <v>64.88480000000001</v>
      </c>
      <c r="I14" s="12">
        <v>64.4683</v>
      </c>
      <c r="J14" s="12">
        <v>82.7735</v>
      </c>
      <c r="K14" s="12">
        <v>74.7513</v>
      </c>
      <c r="L14" s="12">
        <v>70.2202</v>
      </c>
      <c r="M14" s="12">
        <v>74.1256</v>
      </c>
      <c r="N14" s="12"/>
      <c r="O14" s="12"/>
      <c r="P14" s="12">
        <f t="shared" si="1"/>
        <v>804.5769</v>
      </c>
      <c r="Q14" s="12">
        <f t="shared" si="2"/>
        <v>-24.142799999999966</v>
      </c>
      <c r="R14" s="12">
        <f t="shared" si="3"/>
        <v>-2.913264883168575</v>
      </c>
      <c r="S14" s="6"/>
      <c r="T14" s="10"/>
      <c r="U14" s="10"/>
      <c r="V14" s="10"/>
    </row>
    <row r="15" spans="1:22" ht="15" customHeight="1">
      <c r="A15" s="6"/>
      <c r="B15" s="11" t="s">
        <v>4</v>
      </c>
      <c r="C15" s="12">
        <v>393.90760000000006</v>
      </c>
      <c r="D15" s="12">
        <v>53.756699999999995</v>
      </c>
      <c r="E15" s="12">
        <v>45.7112</v>
      </c>
      <c r="F15" s="12">
        <v>43.2423</v>
      </c>
      <c r="G15" s="12">
        <v>33.1796</v>
      </c>
      <c r="H15" s="12">
        <v>19.861500000000003</v>
      </c>
      <c r="I15" s="12">
        <v>19.142600000000005</v>
      </c>
      <c r="J15" s="12">
        <v>23.9286</v>
      </c>
      <c r="K15" s="12">
        <v>30.1765</v>
      </c>
      <c r="L15" s="12">
        <v>32.4265</v>
      </c>
      <c r="M15" s="12">
        <v>36.6485</v>
      </c>
      <c r="N15" s="12"/>
      <c r="O15" s="12"/>
      <c r="P15" s="12">
        <f t="shared" si="1"/>
        <v>338.07399999999996</v>
      </c>
      <c r="Q15" s="12">
        <f t="shared" si="2"/>
        <v>-55.833600000000104</v>
      </c>
      <c r="R15" s="12">
        <f t="shared" si="3"/>
        <v>-14.174288589506803</v>
      </c>
      <c r="S15" s="6"/>
      <c r="T15" s="10"/>
      <c r="U15" s="10"/>
      <c r="V15" s="10"/>
    </row>
    <row r="16" spans="1:22" ht="21" customHeight="1">
      <c r="A16" s="6"/>
      <c r="B16" s="23" t="s">
        <v>51</v>
      </c>
      <c r="C16" s="22">
        <v>190.96919999999997</v>
      </c>
      <c r="D16" s="22">
        <v>18.436400000000003</v>
      </c>
      <c r="E16" s="22">
        <v>17.283699999999996</v>
      </c>
      <c r="F16" s="22">
        <v>15.547899999999998</v>
      </c>
      <c r="G16" s="22">
        <v>10.6369</v>
      </c>
      <c r="H16" s="22">
        <v>9.383599999999998</v>
      </c>
      <c r="I16" s="22">
        <v>11.121099999999998</v>
      </c>
      <c r="J16" s="22">
        <v>13.087200000000001</v>
      </c>
      <c r="K16" s="22">
        <v>14.212600000000002</v>
      </c>
      <c r="L16" s="22">
        <v>16.1338</v>
      </c>
      <c r="M16" s="22">
        <v>18.515199999999997</v>
      </c>
      <c r="N16" s="22"/>
      <c r="O16" s="22"/>
      <c r="P16" s="22">
        <f>SUM(D16:O16)</f>
        <v>144.3584</v>
      </c>
      <c r="Q16" s="22">
        <f t="shared" si="2"/>
        <v>-46.61079999999998</v>
      </c>
      <c r="R16" s="22">
        <f t="shared" si="3"/>
        <v>-24.407496077901563</v>
      </c>
      <c r="S16" s="6"/>
      <c r="T16" s="10"/>
      <c r="U16" s="10"/>
      <c r="V16" s="10"/>
    </row>
    <row r="17" spans="1:22" ht="21" customHeight="1">
      <c r="A17" s="6"/>
      <c r="B17" s="23" t="s">
        <v>36</v>
      </c>
      <c r="C17" s="22">
        <f>SUM(C18:C23)</f>
        <v>158.49092000000002</v>
      </c>
      <c r="D17" s="22">
        <f>SUM(D18:D23)</f>
        <v>18.125299999999996</v>
      </c>
      <c r="E17" s="22">
        <f aca="true" t="shared" si="7" ref="E17:O17">SUM(E18:E23)</f>
        <v>15.8791</v>
      </c>
      <c r="F17" s="22">
        <f t="shared" si="7"/>
        <v>15.548800000000002</v>
      </c>
      <c r="G17" s="22">
        <f t="shared" si="7"/>
        <v>13.373900000000003</v>
      </c>
      <c r="H17" s="22">
        <f t="shared" si="7"/>
        <v>11.869699999999998</v>
      </c>
      <c r="I17" s="22">
        <f t="shared" si="7"/>
        <v>11.518099999999999</v>
      </c>
      <c r="J17" s="22">
        <f t="shared" si="7"/>
        <v>15.3282</v>
      </c>
      <c r="K17" s="22">
        <f t="shared" si="7"/>
        <v>16.7626</v>
      </c>
      <c r="L17" s="22">
        <f t="shared" si="7"/>
        <v>14.6498</v>
      </c>
      <c r="M17" s="22">
        <f t="shared" si="7"/>
        <v>17.492599999999996</v>
      </c>
      <c r="N17" s="22">
        <f t="shared" si="7"/>
        <v>0</v>
      </c>
      <c r="O17" s="22">
        <f t="shared" si="7"/>
        <v>0</v>
      </c>
      <c r="P17" s="22">
        <f t="shared" si="1"/>
        <v>150.54809999999998</v>
      </c>
      <c r="Q17" s="22">
        <f t="shared" si="2"/>
        <v>-7.94282000000004</v>
      </c>
      <c r="R17" s="22">
        <f t="shared" si="3"/>
        <v>-5.01152999805922</v>
      </c>
      <c r="S17" s="6"/>
      <c r="T17" s="10"/>
      <c r="U17" s="10"/>
      <c r="V17" s="10"/>
    </row>
    <row r="18" spans="1:22" ht="15" customHeight="1">
      <c r="A18" s="6"/>
      <c r="B18" s="11" t="s">
        <v>34</v>
      </c>
      <c r="C18" s="12">
        <v>19.8966</v>
      </c>
      <c r="D18" s="12">
        <v>1.5365</v>
      </c>
      <c r="E18" s="12">
        <v>1.6238</v>
      </c>
      <c r="F18" s="12">
        <v>7.639999999999999</v>
      </c>
      <c r="G18" s="12">
        <v>5.6731</v>
      </c>
      <c r="H18" s="12">
        <v>0.8875</v>
      </c>
      <c r="I18" s="12">
        <v>1.4458000000000002</v>
      </c>
      <c r="J18" s="12">
        <v>1.8911</v>
      </c>
      <c r="K18" s="12">
        <v>2.3661</v>
      </c>
      <c r="L18" s="12">
        <v>2.1797999999999997</v>
      </c>
      <c r="M18" s="12">
        <v>3.4789</v>
      </c>
      <c r="N18" s="12"/>
      <c r="O18" s="12"/>
      <c r="P18" s="12">
        <f t="shared" si="1"/>
        <v>28.7226</v>
      </c>
      <c r="Q18" s="12">
        <f t="shared" si="2"/>
        <v>8.826</v>
      </c>
      <c r="R18" s="12">
        <f t="shared" si="3"/>
        <v>44.35933777630349</v>
      </c>
      <c r="S18" s="6"/>
      <c r="T18" s="10"/>
      <c r="U18" s="10"/>
      <c r="V18" s="10"/>
    </row>
    <row r="19" spans="1:22" ht="15" customHeight="1">
      <c r="A19" s="6"/>
      <c r="B19" s="11" t="s">
        <v>11</v>
      </c>
      <c r="C19" s="12">
        <v>67.6163</v>
      </c>
      <c r="D19" s="12">
        <v>9.5559</v>
      </c>
      <c r="E19" s="12">
        <v>6.4860999999999995</v>
      </c>
      <c r="F19" s="12">
        <v>1.3146000000000002</v>
      </c>
      <c r="G19" s="12">
        <v>0.8183</v>
      </c>
      <c r="H19" s="12">
        <v>4.379</v>
      </c>
      <c r="I19" s="12">
        <v>2.2778</v>
      </c>
      <c r="J19" s="12">
        <v>5.673</v>
      </c>
      <c r="K19" s="12">
        <v>6.728299999999999</v>
      </c>
      <c r="L19" s="12">
        <v>6.1884</v>
      </c>
      <c r="M19" s="12">
        <v>7.6575999999999995</v>
      </c>
      <c r="N19" s="12"/>
      <c r="O19" s="12"/>
      <c r="P19" s="12">
        <f t="shared" si="1"/>
        <v>51.079</v>
      </c>
      <c r="Q19" s="12">
        <f t="shared" si="2"/>
        <v>-16.537299999999995</v>
      </c>
      <c r="R19" s="12">
        <f t="shared" si="3"/>
        <v>-24.45756422637736</v>
      </c>
      <c r="S19" s="6"/>
      <c r="T19" s="10"/>
      <c r="U19" s="10"/>
      <c r="V19" s="10"/>
    </row>
    <row r="20" spans="1:22" ht="15" customHeight="1">
      <c r="A20" s="6"/>
      <c r="B20" s="11" t="s">
        <v>12</v>
      </c>
      <c r="C20" s="12">
        <v>19.9119</v>
      </c>
      <c r="D20" s="12">
        <v>1.4666</v>
      </c>
      <c r="E20" s="12">
        <v>3.0046000000000004</v>
      </c>
      <c r="F20" s="12">
        <v>1.4778000000000002</v>
      </c>
      <c r="G20" s="12">
        <v>2.1563000000000003</v>
      </c>
      <c r="H20" s="12">
        <v>2.0997</v>
      </c>
      <c r="I20" s="12">
        <v>3.8367</v>
      </c>
      <c r="J20" s="12">
        <v>2.8687000000000005</v>
      </c>
      <c r="K20" s="12">
        <v>2.7715</v>
      </c>
      <c r="L20" s="12">
        <v>1.6235</v>
      </c>
      <c r="M20" s="12">
        <v>1.4097</v>
      </c>
      <c r="N20" s="12"/>
      <c r="O20" s="12"/>
      <c r="P20" s="12">
        <f t="shared" si="1"/>
        <v>22.715100000000003</v>
      </c>
      <c r="Q20" s="12">
        <f t="shared" si="2"/>
        <v>2.803200000000004</v>
      </c>
      <c r="R20" s="12">
        <f t="shared" si="3"/>
        <v>14.078013650128836</v>
      </c>
      <c r="S20" s="6"/>
      <c r="T20" s="10"/>
      <c r="U20" s="10"/>
      <c r="V20" s="10"/>
    </row>
    <row r="21" spans="1:22" ht="15" customHeight="1">
      <c r="A21" s="6"/>
      <c r="B21" s="11" t="s">
        <v>26</v>
      </c>
      <c r="C21" s="12">
        <v>43.19931999999999</v>
      </c>
      <c r="D21" s="12">
        <v>4.895299999999999</v>
      </c>
      <c r="E21" s="12">
        <v>4.155399999999999</v>
      </c>
      <c r="F21" s="12">
        <v>4.498600000000001</v>
      </c>
      <c r="G21" s="12">
        <v>3.9752000000000005</v>
      </c>
      <c r="H21" s="12">
        <v>3.9681999999999995</v>
      </c>
      <c r="I21" s="12">
        <v>3.3901</v>
      </c>
      <c r="J21" s="12">
        <v>3.8552999999999997</v>
      </c>
      <c r="K21" s="12">
        <v>4.2776000000000005</v>
      </c>
      <c r="L21" s="12">
        <v>3.9944999999999995</v>
      </c>
      <c r="M21" s="12">
        <v>4.1333</v>
      </c>
      <c r="N21" s="12"/>
      <c r="O21" s="12"/>
      <c r="P21" s="12">
        <f t="shared" si="1"/>
        <v>41.1435</v>
      </c>
      <c r="Q21" s="12">
        <f t="shared" si="2"/>
        <v>-2.05581999999999</v>
      </c>
      <c r="R21" s="12">
        <f t="shared" si="3"/>
        <v>-4.758917501479167</v>
      </c>
      <c r="S21" s="6"/>
      <c r="T21" s="10"/>
      <c r="U21" s="10"/>
      <c r="V21" s="10"/>
    </row>
    <row r="22" spans="1:26" ht="15" customHeight="1">
      <c r="A22" s="6"/>
      <c r="B22" s="11" t="s">
        <v>13</v>
      </c>
      <c r="C22" s="12">
        <v>0.9729</v>
      </c>
      <c r="D22" s="12">
        <v>0.0965</v>
      </c>
      <c r="E22" s="12">
        <v>0.08080000000000001</v>
      </c>
      <c r="F22" s="12">
        <v>0.07909999999999999</v>
      </c>
      <c r="G22" s="12">
        <v>0.0426</v>
      </c>
      <c r="H22" s="12">
        <v>0.008600000000000002</v>
      </c>
      <c r="I22" s="12">
        <v>0.0019</v>
      </c>
      <c r="J22" s="12">
        <v>0.0435</v>
      </c>
      <c r="K22" s="12">
        <v>0.1113</v>
      </c>
      <c r="L22" s="12">
        <v>0.1018</v>
      </c>
      <c r="M22" s="12">
        <v>0.1051</v>
      </c>
      <c r="N22" s="12"/>
      <c r="O22" s="12"/>
      <c r="P22" s="12">
        <f t="shared" si="1"/>
        <v>0.6712</v>
      </c>
      <c r="Q22" s="12">
        <f t="shared" si="2"/>
        <v>-0.30169999999999997</v>
      </c>
      <c r="R22" s="12">
        <f t="shared" si="3"/>
        <v>-31.01038133415561</v>
      </c>
      <c r="S22" s="6"/>
      <c r="T22" s="10"/>
      <c r="U22" s="10"/>
      <c r="V22" s="10"/>
      <c r="Z22" s="1"/>
    </row>
    <row r="23" spans="1:22" ht="15" customHeight="1">
      <c r="A23" s="6"/>
      <c r="B23" s="11" t="s">
        <v>52</v>
      </c>
      <c r="C23" s="12">
        <v>6.8938999999999995</v>
      </c>
      <c r="D23" s="12">
        <v>0.5745</v>
      </c>
      <c r="E23" s="12">
        <v>0.5284</v>
      </c>
      <c r="F23" s="12">
        <v>0.5387000000000001</v>
      </c>
      <c r="G23" s="12">
        <v>0.7084000000000001</v>
      </c>
      <c r="H23" s="12">
        <v>0.5267000000000001</v>
      </c>
      <c r="I23" s="12">
        <v>0.5658</v>
      </c>
      <c r="J23" s="12">
        <v>0.9966</v>
      </c>
      <c r="K23" s="12">
        <v>0.5078</v>
      </c>
      <c r="L23" s="12">
        <v>0.5618</v>
      </c>
      <c r="M23" s="12">
        <v>0.708</v>
      </c>
      <c r="N23" s="12"/>
      <c r="O23" s="12"/>
      <c r="P23" s="12">
        <f>SUM(D23:O23)</f>
        <v>6.2166999999999994</v>
      </c>
      <c r="Q23" s="12">
        <f>+P23-C23</f>
        <v>-0.6772</v>
      </c>
      <c r="R23" s="12">
        <f t="shared" si="3"/>
        <v>-9.823177011560947</v>
      </c>
      <c r="S23" s="6"/>
      <c r="T23" s="10"/>
      <c r="U23" s="10"/>
      <c r="V23" s="10"/>
    </row>
    <row r="24" spans="1:22" ht="21" customHeight="1">
      <c r="A24" s="6"/>
      <c r="B24" s="23" t="s">
        <v>14</v>
      </c>
      <c r="C24" s="22">
        <f>SUM(C25:C29)</f>
        <v>46.2838</v>
      </c>
      <c r="D24" s="22">
        <f>SUM(D25:D29)</f>
        <v>3.8190999999999997</v>
      </c>
      <c r="E24" s="22">
        <f>SUM(E25:E29)</f>
        <v>3.8615999999999993</v>
      </c>
      <c r="F24" s="22">
        <f>SUM(F25:F29)</f>
        <v>2.8453</v>
      </c>
      <c r="G24" s="22">
        <f>SUM(G25:G29)</f>
        <v>0.8726</v>
      </c>
      <c r="H24" s="22">
        <f>SUM(H25:H29)</f>
        <v>0.7158</v>
      </c>
      <c r="I24" s="22">
        <f aca="true" t="shared" si="8" ref="I24:O24">SUM(I25:I29)</f>
        <v>0.9956999999999999</v>
      </c>
      <c r="J24" s="22">
        <f t="shared" si="8"/>
        <v>2.184</v>
      </c>
      <c r="K24" s="22">
        <f t="shared" si="8"/>
        <v>1.8557000000000001</v>
      </c>
      <c r="L24" s="22">
        <f t="shared" si="8"/>
        <v>3.1139</v>
      </c>
      <c r="M24" s="22">
        <f t="shared" si="8"/>
        <v>3.8842</v>
      </c>
      <c r="N24" s="22">
        <f t="shared" si="8"/>
        <v>0</v>
      </c>
      <c r="O24" s="22">
        <f t="shared" si="8"/>
        <v>0</v>
      </c>
      <c r="P24" s="22">
        <f t="shared" si="1"/>
        <v>24.1479</v>
      </c>
      <c r="Q24" s="22">
        <f t="shared" si="2"/>
        <v>-22.1359</v>
      </c>
      <c r="R24" s="22">
        <f t="shared" si="3"/>
        <v>-47.82645331627913</v>
      </c>
      <c r="S24" s="6"/>
      <c r="T24" s="10"/>
      <c r="U24" s="10"/>
      <c r="V24" s="10"/>
    </row>
    <row r="25" spans="1:22" ht="15" customHeight="1">
      <c r="A25" s="6"/>
      <c r="B25" s="11" t="s">
        <v>5</v>
      </c>
      <c r="C25" s="12">
        <v>23.8377</v>
      </c>
      <c r="D25" s="12">
        <v>2.3888</v>
      </c>
      <c r="E25" s="12">
        <v>2.6213999999999995</v>
      </c>
      <c r="F25" s="12">
        <v>1.7882999999999998</v>
      </c>
      <c r="G25" s="12">
        <v>0.42619999999999997</v>
      </c>
      <c r="H25" s="12">
        <v>0.3024</v>
      </c>
      <c r="I25" s="12">
        <v>0.4639</v>
      </c>
      <c r="J25" s="12">
        <v>1.2829000000000002</v>
      </c>
      <c r="K25" s="12">
        <v>1.0125</v>
      </c>
      <c r="L25" s="12">
        <v>1.8785999999999998</v>
      </c>
      <c r="M25" s="12">
        <v>2.4483</v>
      </c>
      <c r="N25" s="12"/>
      <c r="O25" s="12"/>
      <c r="P25" s="12">
        <f>SUM(D25:O25)</f>
        <v>14.613299999999999</v>
      </c>
      <c r="Q25" s="12">
        <f t="shared" si="2"/>
        <v>-9.224400000000003</v>
      </c>
      <c r="R25" s="12">
        <f t="shared" si="3"/>
        <v>-38.69668634138362</v>
      </c>
      <c r="S25" s="6"/>
      <c r="T25" s="10"/>
      <c r="U25" s="10"/>
      <c r="V25" s="10"/>
    </row>
    <row r="26" spans="1:22" ht="15" customHeight="1">
      <c r="A26" s="6"/>
      <c r="B26" s="11" t="s">
        <v>6</v>
      </c>
      <c r="C26" s="12">
        <v>0.729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/>
      <c r="O26" s="12"/>
      <c r="P26" s="12">
        <f>SUM(D26:O26)</f>
        <v>0</v>
      </c>
      <c r="Q26" s="12">
        <f t="shared" si="2"/>
        <v>-0.729</v>
      </c>
      <c r="R26" s="12">
        <f t="shared" si="3"/>
        <v>-100</v>
      </c>
      <c r="S26" s="6"/>
      <c r="T26" s="10"/>
      <c r="U26" s="10"/>
      <c r="V26" s="10"/>
    </row>
    <row r="27" spans="1:22" ht="15" customHeight="1" hidden="1">
      <c r="A27" s="6"/>
      <c r="B27" s="11" t="s">
        <v>15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/>
      <c r="O27" s="12"/>
      <c r="P27" s="12">
        <f>SUM(D27:O27)</f>
        <v>0</v>
      </c>
      <c r="Q27" s="12">
        <f t="shared" si="2"/>
        <v>0</v>
      </c>
      <c r="R27" s="13" t="e">
        <f t="shared" si="3"/>
        <v>#DIV/0!</v>
      </c>
      <c r="S27" s="6"/>
      <c r="T27" s="10"/>
      <c r="U27" s="10"/>
      <c r="V27" s="10"/>
    </row>
    <row r="28" spans="1:22" ht="15" customHeight="1">
      <c r="A28" s="6"/>
      <c r="B28" s="11" t="s">
        <v>16</v>
      </c>
      <c r="C28" s="12">
        <v>13.253199999999998</v>
      </c>
      <c r="D28" s="12">
        <v>1.4303000000000001</v>
      </c>
      <c r="E28" s="12">
        <v>1.2390999999999999</v>
      </c>
      <c r="F28" s="12">
        <v>1.057</v>
      </c>
      <c r="G28" s="12">
        <v>0.44470000000000004</v>
      </c>
      <c r="H28" s="12">
        <v>0.4134</v>
      </c>
      <c r="I28" s="12">
        <v>0.5317999999999999</v>
      </c>
      <c r="J28" s="12">
        <v>0.9010999999999999</v>
      </c>
      <c r="K28" s="12">
        <v>0.8432000000000001</v>
      </c>
      <c r="L28" s="12">
        <v>1.2006000000000001</v>
      </c>
      <c r="M28" s="12">
        <v>1.4359</v>
      </c>
      <c r="N28" s="12"/>
      <c r="O28" s="12"/>
      <c r="P28" s="12">
        <f>SUM(D28:O28)</f>
        <v>9.4971</v>
      </c>
      <c r="Q28" s="12">
        <f t="shared" si="2"/>
        <v>-3.756099999999998</v>
      </c>
      <c r="R28" s="12">
        <f t="shared" si="3"/>
        <v>-28.34107989013973</v>
      </c>
      <c r="S28" s="6"/>
      <c r="T28" s="10"/>
      <c r="U28" s="10"/>
      <c r="V28" s="10"/>
    </row>
    <row r="29" spans="1:22" ht="15" customHeight="1">
      <c r="A29" s="6"/>
      <c r="B29" s="11" t="s">
        <v>53</v>
      </c>
      <c r="C29" s="12">
        <f>+C30+C31</f>
        <v>8.463899999999999</v>
      </c>
      <c r="D29" s="12">
        <f>+D30+D31</f>
        <v>0</v>
      </c>
      <c r="E29" s="12">
        <f aca="true" t="shared" si="9" ref="E29:O29">+E30+E31</f>
        <v>0.0011</v>
      </c>
      <c r="F29" s="12">
        <f t="shared" si="9"/>
        <v>0</v>
      </c>
      <c r="G29" s="12">
        <f t="shared" si="9"/>
        <v>0.0017</v>
      </c>
      <c r="H29" s="12">
        <f t="shared" si="9"/>
        <v>0</v>
      </c>
      <c r="I29" s="12">
        <f t="shared" si="9"/>
        <v>0</v>
      </c>
      <c r="J29" s="12">
        <f t="shared" si="9"/>
        <v>0</v>
      </c>
      <c r="K29" s="12">
        <f t="shared" si="9"/>
        <v>0</v>
      </c>
      <c r="L29" s="12">
        <f t="shared" si="9"/>
        <v>0.0347</v>
      </c>
      <c r="M29" s="12">
        <f t="shared" si="9"/>
        <v>0</v>
      </c>
      <c r="N29" s="12">
        <f t="shared" si="9"/>
        <v>0</v>
      </c>
      <c r="O29" s="12">
        <f t="shared" si="9"/>
        <v>0</v>
      </c>
      <c r="P29" s="12">
        <f t="shared" si="1"/>
        <v>0.0375</v>
      </c>
      <c r="Q29" s="12">
        <f t="shared" si="2"/>
        <v>-8.4264</v>
      </c>
      <c r="R29" s="12">
        <f t="shared" si="3"/>
        <v>-99.55694183532414</v>
      </c>
      <c r="S29" s="6"/>
      <c r="T29" s="10"/>
      <c r="U29" s="10"/>
      <c r="V29" s="10"/>
    </row>
    <row r="30" spans="1:22" ht="15" customHeight="1">
      <c r="A30" s="6"/>
      <c r="B30" s="14" t="s">
        <v>54</v>
      </c>
      <c r="C30" s="12">
        <v>5.279699999999999</v>
      </c>
      <c r="D30" s="12">
        <v>0</v>
      </c>
      <c r="E30" s="12">
        <v>0.0011</v>
      </c>
      <c r="F30" s="12">
        <v>0</v>
      </c>
      <c r="G30" s="12">
        <v>0.0017</v>
      </c>
      <c r="H30" s="12">
        <v>0</v>
      </c>
      <c r="I30" s="12">
        <v>0</v>
      </c>
      <c r="J30" s="12">
        <v>0</v>
      </c>
      <c r="K30" s="12">
        <v>0</v>
      </c>
      <c r="L30" s="12">
        <v>0.0016</v>
      </c>
      <c r="M30" s="12">
        <v>0</v>
      </c>
      <c r="N30" s="12"/>
      <c r="O30" s="12"/>
      <c r="P30" s="12">
        <f t="shared" si="1"/>
        <v>0.0044</v>
      </c>
      <c r="Q30" s="12">
        <f>+P30-C30</f>
        <v>-5.275299999999999</v>
      </c>
      <c r="R30" s="12">
        <f t="shared" si="3"/>
        <v>-99.91666193154913</v>
      </c>
      <c r="S30" s="6"/>
      <c r="T30" s="10"/>
      <c r="U30" s="10"/>
      <c r="V30" s="10"/>
    </row>
    <row r="31" spans="1:22" ht="15" customHeight="1">
      <c r="A31" s="6"/>
      <c r="B31" s="14" t="s">
        <v>55</v>
      </c>
      <c r="C31" s="12">
        <v>3.1841999999999997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0.033100000000000004</v>
      </c>
      <c r="M31" s="12">
        <v>0</v>
      </c>
      <c r="N31" s="12"/>
      <c r="O31" s="12"/>
      <c r="P31" s="12">
        <f t="shared" si="1"/>
        <v>0.033100000000000004</v>
      </c>
      <c r="Q31" s="12">
        <f>+P31-C31</f>
        <v>-3.1510999999999996</v>
      </c>
      <c r="R31" s="12">
        <f t="shared" si="3"/>
        <v>-98.96049243137993</v>
      </c>
      <c r="S31" s="6"/>
      <c r="T31" s="10"/>
      <c r="U31" s="10"/>
      <c r="V31" s="10"/>
    </row>
    <row r="32" spans="1:22" ht="21" customHeight="1">
      <c r="A32" s="6"/>
      <c r="B32" s="23" t="s">
        <v>22</v>
      </c>
      <c r="C32" s="22">
        <f>SUM(C33:C39)</f>
        <v>250.83470999999997</v>
      </c>
      <c r="D32" s="22">
        <f>SUM(D33:D39)</f>
        <v>19.630899999999997</v>
      </c>
      <c r="E32" s="22">
        <f aca="true" t="shared" si="10" ref="E32:O32">SUM(E33:E39)</f>
        <v>18.5498</v>
      </c>
      <c r="F32" s="22">
        <f t="shared" si="10"/>
        <v>20.8628</v>
      </c>
      <c r="G32" s="22">
        <f t="shared" si="10"/>
        <v>69.739</v>
      </c>
      <c r="H32" s="22">
        <f t="shared" si="10"/>
        <v>9.933910000000001</v>
      </c>
      <c r="I32" s="22">
        <f t="shared" si="10"/>
        <v>31.758399999999998</v>
      </c>
      <c r="J32" s="22">
        <f t="shared" si="10"/>
        <v>12.8843</v>
      </c>
      <c r="K32" s="22">
        <f t="shared" si="10"/>
        <v>10.7779</v>
      </c>
      <c r="L32" s="22">
        <f t="shared" si="10"/>
        <v>11.905299999999999</v>
      </c>
      <c r="M32" s="22">
        <f t="shared" si="10"/>
        <v>12.395399999999999</v>
      </c>
      <c r="N32" s="22">
        <f t="shared" si="10"/>
        <v>0</v>
      </c>
      <c r="O32" s="22">
        <f t="shared" si="10"/>
        <v>0</v>
      </c>
      <c r="P32" s="22">
        <f t="shared" si="1"/>
        <v>218.43770999999998</v>
      </c>
      <c r="Q32" s="22">
        <f t="shared" si="2"/>
        <v>-32.39699999999999</v>
      </c>
      <c r="R32" s="22">
        <f t="shared" si="3"/>
        <v>-12.915676622266508</v>
      </c>
      <c r="S32" s="6"/>
      <c r="T32" s="10"/>
      <c r="U32" s="10"/>
      <c r="V32" s="10"/>
    </row>
    <row r="33" spans="1:22" ht="15" customHeight="1">
      <c r="A33" s="6"/>
      <c r="B33" s="11" t="s">
        <v>17</v>
      </c>
      <c r="C33" s="12">
        <v>10.377399999999998</v>
      </c>
      <c r="D33" s="12">
        <v>0.9203</v>
      </c>
      <c r="E33" s="12">
        <v>1.1596</v>
      </c>
      <c r="F33" s="12">
        <v>1.1441000000000001</v>
      </c>
      <c r="G33" s="12">
        <v>0.43229999999999996</v>
      </c>
      <c r="H33" s="12">
        <v>0.0199</v>
      </c>
      <c r="I33" s="12">
        <v>0.05120000000000001</v>
      </c>
      <c r="J33" s="12">
        <v>0.0716</v>
      </c>
      <c r="K33" s="12">
        <v>0.1308</v>
      </c>
      <c r="L33" s="12">
        <v>0.1328</v>
      </c>
      <c r="M33" s="12">
        <v>0.25129999999999997</v>
      </c>
      <c r="N33" s="12"/>
      <c r="O33" s="12"/>
      <c r="P33" s="12">
        <f t="shared" si="1"/>
        <v>4.313899999999999</v>
      </c>
      <c r="Q33" s="12">
        <f t="shared" si="2"/>
        <v>-6.063499999999999</v>
      </c>
      <c r="R33" s="12">
        <f t="shared" si="3"/>
        <v>-58.42985718966215</v>
      </c>
      <c r="S33" s="6"/>
      <c r="T33" s="10"/>
      <c r="U33" s="10"/>
      <c r="V33" s="10"/>
    </row>
    <row r="34" spans="1:22" ht="15" customHeight="1">
      <c r="A34" s="6"/>
      <c r="B34" s="11" t="s">
        <v>7</v>
      </c>
      <c r="C34" s="12">
        <v>79.8388</v>
      </c>
      <c r="D34" s="12">
        <v>9.0345</v>
      </c>
      <c r="E34" s="12">
        <v>8.3384</v>
      </c>
      <c r="F34" s="12">
        <v>8.4659</v>
      </c>
      <c r="G34" s="12">
        <v>6.7196</v>
      </c>
      <c r="H34" s="12">
        <v>4.0628</v>
      </c>
      <c r="I34" s="12">
        <v>4.3517</v>
      </c>
      <c r="J34" s="12">
        <v>5.4398</v>
      </c>
      <c r="K34" s="12">
        <v>6.383700000000001</v>
      </c>
      <c r="L34" s="12">
        <v>7.0222</v>
      </c>
      <c r="M34" s="12">
        <v>7.387700000000001</v>
      </c>
      <c r="N34" s="12"/>
      <c r="O34" s="12"/>
      <c r="P34" s="12">
        <f t="shared" si="1"/>
        <v>67.2063</v>
      </c>
      <c r="Q34" s="12">
        <f t="shared" si="2"/>
        <v>-12.632500000000007</v>
      </c>
      <c r="R34" s="12">
        <f t="shared" si="3"/>
        <v>-15.822507352314922</v>
      </c>
      <c r="S34" s="6"/>
      <c r="T34" s="10"/>
      <c r="U34" s="10"/>
      <c r="V34" s="10"/>
    </row>
    <row r="35" spans="1:22" ht="15" customHeight="1">
      <c r="A35" s="6"/>
      <c r="B35" s="11" t="s">
        <v>18</v>
      </c>
      <c r="C35" s="12">
        <v>40.0987</v>
      </c>
      <c r="D35" s="12">
        <v>4.5188999999999995</v>
      </c>
      <c r="E35" s="12">
        <v>4.1805</v>
      </c>
      <c r="F35" s="12">
        <v>4.2671</v>
      </c>
      <c r="G35" s="12">
        <v>3.3664</v>
      </c>
      <c r="H35" s="12">
        <v>2.0665999999999998</v>
      </c>
      <c r="I35" s="12">
        <v>2.2071</v>
      </c>
      <c r="J35" s="12">
        <v>2.7300999999999997</v>
      </c>
      <c r="K35" s="12">
        <v>0</v>
      </c>
      <c r="L35" s="12">
        <v>0</v>
      </c>
      <c r="M35" s="12">
        <v>0.0581</v>
      </c>
      <c r="N35" s="12"/>
      <c r="O35" s="12"/>
      <c r="P35" s="12">
        <f t="shared" si="1"/>
        <v>23.3948</v>
      </c>
      <c r="Q35" s="12">
        <f t="shared" si="2"/>
        <v>-16.7039</v>
      </c>
      <c r="R35" s="12">
        <f t="shared" si="3"/>
        <v>-41.65696144762798</v>
      </c>
      <c r="S35" s="6"/>
      <c r="T35" s="10"/>
      <c r="U35" s="10"/>
      <c r="V35" s="10"/>
    </row>
    <row r="36" spans="1:22" ht="15" customHeight="1">
      <c r="A36" s="6"/>
      <c r="B36" s="11" t="s">
        <v>33</v>
      </c>
      <c r="C36" s="12">
        <v>1.0681</v>
      </c>
      <c r="D36" s="12">
        <v>0</v>
      </c>
      <c r="E36" s="12">
        <v>0</v>
      </c>
      <c r="F36" s="12">
        <v>0.2525</v>
      </c>
      <c r="G36" s="12">
        <v>0.08220000000000001</v>
      </c>
      <c r="H36" s="12">
        <v>0</v>
      </c>
      <c r="I36" s="12">
        <v>0.1703</v>
      </c>
      <c r="J36" s="12">
        <v>0.2223</v>
      </c>
      <c r="K36" s="12">
        <v>0.15910000000000002</v>
      </c>
      <c r="L36" s="12">
        <v>0.0002</v>
      </c>
      <c r="M36" s="12">
        <v>1.6112</v>
      </c>
      <c r="N36" s="12"/>
      <c r="O36" s="12"/>
      <c r="P36" s="12">
        <f>SUM(D36:O36)</f>
        <v>2.4978</v>
      </c>
      <c r="Q36" s="12">
        <f>+P36-C36</f>
        <v>1.4296999999999997</v>
      </c>
      <c r="R36" s="12">
        <f t="shared" si="3"/>
        <v>133.85450800486842</v>
      </c>
      <c r="S36" s="6"/>
      <c r="T36" s="10"/>
      <c r="U36" s="10"/>
      <c r="V36" s="10"/>
    </row>
    <row r="37" spans="1:22" ht="15" customHeight="1" hidden="1">
      <c r="A37" s="6"/>
      <c r="B37" s="11" t="s">
        <v>37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2">
        <f t="shared" si="2"/>
        <v>0</v>
      </c>
      <c r="R37" s="13" t="e">
        <f t="shared" si="3"/>
        <v>#DIV/0!</v>
      </c>
      <c r="S37" s="6"/>
      <c r="T37" s="10"/>
      <c r="U37" s="10"/>
      <c r="V37" s="10"/>
    </row>
    <row r="38" spans="1:22" ht="15" customHeight="1">
      <c r="A38" s="6"/>
      <c r="B38" s="11" t="s">
        <v>56</v>
      </c>
      <c r="C38" s="12">
        <v>45.78581</v>
      </c>
      <c r="D38" s="12">
        <v>5.1572</v>
      </c>
      <c r="E38" s="12">
        <v>4.4671</v>
      </c>
      <c r="F38" s="12">
        <v>4.149900000000001</v>
      </c>
      <c r="G38" s="12">
        <v>2.712</v>
      </c>
      <c r="H38" s="12">
        <v>2.49981</v>
      </c>
      <c r="I38" s="12">
        <v>2.8543000000000003</v>
      </c>
      <c r="J38" s="12">
        <v>4.094399999999999</v>
      </c>
      <c r="K38" s="12">
        <v>4.0334</v>
      </c>
      <c r="L38" s="12">
        <v>3.9717999999999996</v>
      </c>
      <c r="M38" s="12">
        <v>2.9602000000000004</v>
      </c>
      <c r="N38" s="12"/>
      <c r="O38" s="12"/>
      <c r="P38" s="12">
        <f t="shared" si="1"/>
        <v>36.900110000000005</v>
      </c>
      <c r="Q38" s="12">
        <f t="shared" si="2"/>
        <v>-8.885699999999993</v>
      </c>
      <c r="R38" s="12">
        <f t="shared" si="3"/>
        <v>-19.40710451556933</v>
      </c>
      <c r="S38" s="6"/>
      <c r="T38" s="10"/>
      <c r="U38" s="10"/>
      <c r="V38" s="10"/>
    </row>
    <row r="39" spans="1:22" ht="15" customHeight="1">
      <c r="A39" s="6"/>
      <c r="B39" s="11" t="s">
        <v>57</v>
      </c>
      <c r="C39" s="12">
        <v>73.66590000000001</v>
      </c>
      <c r="D39" s="12">
        <v>0</v>
      </c>
      <c r="E39" s="12">
        <v>0.40420000000000006</v>
      </c>
      <c r="F39" s="12">
        <v>2.5833000000000004</v>
      </c>
      <c r="G39" s="12">
        <v>56.4265</v>
      </c>
      <c r="H39" s="12">
        <v>1.2848000000000002</v>
      </c>
      <c r="I39" s="12">
        <v>22.1238</v>
      </c>
      <c r="J39" s="12">
        <v>0.32609999999999995</v>
      </c>
      <c r="K39" s="12">
        <v>0.0709</v>
      </c>
      <c r="L39" s="12">
        <v>0.7783</v>
      </c>
      <c r="M39" s="12">
        <v>0.1269</v>
      </c>
      <c r="N39" s="12"/>
      <c r="O39" s="12"/>
      <c r="P39" s="12">
        <f t="shared" si="1"/>
        <v>84.1248</v>
      </c>
      <c r="Q39" s="12">
        <f t="shared" si="2"/>
        <v>10.458899999999986</v>
      </c>
      <c r="R39" s="32">
        <f t="shared" si="3"/>
        <v>14.197749569339388</v>
      </c>
      <c r="S39" s="6"/>
      <c r="T39" s="10"/>
      <c r="U39" s="10"/>
      <c r="V39" s="10"/>
    </row>
    <row r="40" spans="1:22" ht="21" customHeight="1">
      <c r="A40" s="6"/>
      <c r="B40" s="21" t="s">
        <v>23</v>
      </c>
      <c r="C40" s="22">
        <f>SUM(C41:C43)</f>
        <v>201.42442000000003</v>
      </c>
      <c r="D40" s="22">
        <f>SUM(D41:D43)</f>
        <v>47.28309999999999</v>
      </c>
      <c r="E40" s="22">
        <f aca="true" t="shared" si="11" ref="E40:O40">SUM(E41:E43)</f>
        <v>13.514200000000002</v>
      </c>
      <c r="F40" s="22">
        <f t="shared" si="11"/>
        <v>41.9006</v>
      </c>
      <c r="G40" s="22">
        <f t="shared" si="11"/>
        <v>5.6639</v>
      </c>
      <c r="H40" s="22">
        <f t="shared" si="11"/>
        <v>8.4603</v>
      </c>
      <c r="I40" s="22">
        <f t="shared" si="11"/>
        <v>6.8879</v>
      </c>
      <c r="J40" s="22">
        <f t="shared" si="11"/>
        <v>9.269299999999998</v>
      </c>
      <c r="K40" s="22">
        <f t="shared" si="11"/>
        <v>10.8217</v>
      </c>
      <c r="L40" s="22">
        <f t="shared" si="11"/>
        <v>14.769700000000002</v>
      </c>
      <c r="M40" s="22">
        <f t="shared" si="11"/>
        <v>13.079700000000003</v>
      </c>
      <c r="N40" s="22">
        <f t="shared" si="11"/>
        <v>0</v>
      </c>
      <c r="O40" s="22">
        <f t="shared" si="11"/>
        <v>0</v>
      </c>
      <c r="P40" s="22">
        <f t="shared" si="1"/>
        <v>171.6504</v>
      </c>
      <c r="Q40" s="22">
        <f t="shared" si="2"/>
        <v>-29.774020000000036</v>
      </c>
      <c r="R40" s="22">
        <f t="shared" si="3"/>
        <v>-14.781733019263518</v>
      </c>
      <c r="S40" s="6"/>
      <c r="T40" s="10"/>
      <c r="U40" s="10"/>
      <c r="V40" s="10"/>
    </row>
    <row r="41" spans="1:22" ht="15" customHeight="1">
      <c r="A41" s="6"/>
      <c r="B41" s="11" t="s">
        <v>20</v>
      </c>
      <c r="C41" s="12">
        <v>34.08400000000001</v>
      </c>
      <c r="D41" s="12">
        <v>3.9497000000000004</v>
      </c>
      <c r="E41" s="12">
        <v>3.5496000000000003</v>
      </c>
      <c r="F41" s="12">
        <v>3.5719</v>
      </c>
      <c r="G41" s="12">
        <v>2.7243000000000004</v>
      </c>
      <c r="H41" s="12">
        <v>1.5332999999999999</v>
      </c>
      <c r="I41" s="12">
        <v>1.6934</v>
      </c>
      <c r="J41" s="12">
        <v>1.8557000000000001</v>
      </c>
      <c r="K41" s="12">
        <v>2.9675</v>
      </c>
      <c r="L41" s="12">
        <v>3.3087000000000004</v>
      </c>
      <c r="M41" s="12">
        <v>3.3508</v>
      </c>
      <c r="N41" s="12"/>
      <c r="O41" s="12"/>
      <c r="P41" s="12">
        <f t="shared" si="1"/>
        <v>28.504900000000003</v>
      </c>
      <c r="Q41" s="12">
        <f t="shared" si="2"/>
        <v>-5.5791000000000075</v>
      </c>
      <c r="R41" s="12">
        <f t="shared" si="3"/>
        <v>-16.368677385283434</v>
      </c>
      <c r="S41" s="6"/>
      <c r="T41" s="10"/>
      <c r="U41" s="10"/>
      <c r="V41" s="10"/>
    </row>
    <row r="42" spans="1:22" ht="15" customHeight="1">
      <c r="A42" s="6"/>
      <c r="B42" s="11" t="s">
        <v>21</v>
      </c>
      <c r="C42" s="12">
        <v>9.8615</v>
      </c>
      <c r="D42" s="12">
        <v>0.9632999999999999</v>
      </c>
      <c r="E42" s="12">
        <v>1.0422</v>
      </c>
      <c r="F42" s="12">
        <v>0.6629200000000001</v>
      </c>
      <c r="G42" s="12">
        <v>0.1209</v>
      </c>
      <c r="H42" s="12">
        <v>0.0011</v>
      </c>
      <c r="I42" s="12">
        <v>0.053700000000000005</v>
      </c>
      <c r="J42" s="12">
        <v>0.3509</v>
      </c>
      <c r="K42" s="12">
        <v>0.43379999999999996</v>
      </c>
      <c r="L42" s="12">
        <v>0.48482</v>
      </c>
      <c r="M42" s="12">
        <v>0.5688</v>
      </c>
      <c r="N42" s="12"/>
      <c r="O42" s="12"/>
      <c r="P42" s="12">
        <f t="shared" si="1"/>
        <v>4.68244</v>
      </c>
      <c r="Q42" s="12">
        <f t="shared" si="2"/>
        <v>-5.17906</v>
      </c>
      <c r="R42" s="12">
        <f t="shared" si="3"/>
        <v>-52.51797393905593</v>
      </c>
      <c r="S42" s="6"/>
      <c r="T42" s="10"/>
      <c r="U42" s="10"/>
      <c r="V42" s="10"/>
    </row>
    <row r="43" spans="1:22" ht="15" customHeight="1">
      <c r="A43" s="6"/>
      <c r="B43" s="11" t="s">
        <v>31</v>
      </c>
      <c r="C43" s="12">
        <v>157.47892000000002</v>
      </c>
      <c r="D43" s="12">
        <v>42.370099999999994</v>
      </c>
      <c r="E43" s="12">
        <v>8.922400000000001</v>
      </c>
      <c r="F43" s="12">
        <v>37.66578</v>
      </c>
      <c r="G43" s="12">
        <v>2.8186999999999998</v>
      </c>
      <c r="H43" s="12">
        <v>6.9259</v>
      </c>
      <c r="I43" s="12">
        <v>5.1408</v>
      </c>
      <c r="J43" s="12">
        <v>7.062699999999999</v>
      </c>
      <c r="K43" s="12">
        <v>7.420400000000001</v>
      </c>
      <c r="L43" s="12">
        <v>10.976180000000001</v>
      </c>
      <c r="M43" s="12">
        <v>9.160100000000002</v>
      </c>
      <c r="N43" s="12"/>
      <c r="O43" s="12"/>
      <c r="P43" s="12">
        <f t="shared" si="1"/>
        <v>138.46306</v>
      </c>
      <c r="Q43" s="12">
        <f t="shared" si="2"/>
        <v>-19.015860000000004</v>
      </c>
      <c r="R43" s="12">
        <f t="shared" si="3"/>
        <v>-12.075178061927273</v>
      </c>
      <c r="S43" s="6"/>
      <c r="T43" s="10"/>
      <c r="U43" s="10"/>
      <c r="V43" s="10"/>
    </row>
    <row r="44" spans="1:22" ht="6" customHeight="1" hidden="1">
      <c r="A44" s="6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6"/>
      <c r="T44" s="10"/>
      <c r="U44" s="10"/>
      <c r="V44" s="10"/>
    </row>
    <row r="45" spans="1:22" ht="6" customHeight="1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"/>
      <c r="U45" s="10"/>
      <c r="V45" s="10"/>
    </row>
    <row r="46" spans="1:22" ht="21" customHeight="1">
      <c r="A46" s="6"/>
      <c r="B46" s="7" t="s">
        <v>19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"/>
      <c r="U46" s="3"/>
      <c r="V46" s="3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"/>
      <c r="U47" s="3"/>
      <c r="V47" s="3"/>
    </row>
    <row r="48" spans="1:22" ht="21" customHeight="1">
      <c r="A48" s="6"/>
      <c r="B48" s="39" t="s">
        <v>32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6"/>
      <c r="U48" s="3"/>
      <c r="V48" s="3"/>
    </row>
    <row r="52" spans="16:26" ht="15">
      <c r="P52" s="2"/>
      <c r="Q52" s="2"/>
      <c r="R52" s="2"/>
      <c r="S52" s="2"/>
      <c r="X52" s="2"/>
      <c r="Y52" s="2"/>
      <c r="Z52" s="2"/>
    </row>
    <row r="53" spans="3:26" ht="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V53" s="2"/>
      <c r="W53" s="2"/>
      <c r="X53" s="2"/>
      <c r="Y53" s="2"/>
      <c r="Z53" s="2"/>
    </row>
    <row r="60" ht="12.75">
      <c r="U60" s="34"/>
    </row>
    <row r="61" ht="12.75">
      <c r="U61" s="34"/>
    </row>
    <row r="62" ht="12.75">
      <c r="U62" s="34"/>
    </row>
    <row r="63" ht="12.75">
      <c r="U63" s="34"/>
    </row>
    <row r="64" ht="12.75">
      <c r="U64" s="34"/>
    </row>
    <row r="65" ht="12.75">
      <c r="U65" s="34"/>
    </row>
    <row r="66" ht="12.75">
      <c r="U66" s="34"/>
    </row>
    <row r="67" ht="12.75">
      <c r="U67" s="34"/>
    </row>
    <row r="68" ht="12.75">
      <c r="U68" s="34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  <ignoredErrors>
    <ignoredError sqref="P10:P11 P13:P16 P18:P23 P30:P31 P39:P43 P25:P28 E12:O12 P33:P38 E32:G32 H32:O32 C12:D12" formulaRange="1"/>
    <ignoredError sqref="R27 R37 R19 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tabSelected="1" zoomScale="80" zoomScaleNormal="80" workbookViewId="0" topLeftCell="A1">
      <selection activeCell="C36" sqref="C36"/>
    </sheetView>
  </sheetViews>
  <sheetFormatPr defaultColWidth="11.421875" defaultRowHeight="12.75"/>
  <cols>
    <col min="1" max="1" width="1.7109375" style="0" customWidth="1"/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0" max="10" width="1.7109375" style="0" customWidth="1"/>
    <col min="11" max="11" width="12.421875" style="0" customWidth="1"/>
    <col min="12" max="12" width="12.8515625" style="0" customWidth="1"/>
    <col min="13" max="13" width="12.421875" style="0" customWidth="1"/>
    <col min="14" max="14" width="13.00390625" style="0" customWidth="1"/>
  </cols>
  <sheetData>
    <row r="1" spans="1:4" ht="12.75">
      <c r="A1" s="4"/>
      <c r="B1" s="4"/>
      <c r="C1" s="3"/>
      <c r="D1" s="3"/>
    </row>
    <row r="2" spans="1:10" ht="15.75">
      <c r="A2" s="6"/>
      <c r="B2" s="35" t="s">
        <v>63</v>
      </c>
      <c r="C2" s="35"/>
      <c r="D2" s="35"/>
      <c r="E2" s="35"/>
      <c r="F2" s="35"/>
      <c r="G2" s="35"/>
      <c r="H2" s="35"/>
      <c r="I2" s="35"/>
      <c r="J2" s="6"/>
    </row>
    <row r="3" spans="1:10" ht="16.5" customHeight="1">
      <c r="A3" s="6"/>
      <c r="B3" s="35" t="s">
        <v>27</v>
      </c>
      <c r="C3" s="35"/>
      <c r="D3" s="35"/>
      <c r="E3" s="35"/>
      <c r="F3" s="35"/>
      <c r="G3" s="35"/>
      <c r="H3" s="35"/>
      <c r="I3" s="35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21" customHeight="1">
      <c r="A5" s="6"/>
      <c r="B5" s="36" t="s">
        <v>8</v>
      </c>
      <c r="C5" s="27" t="s">
        <v>58</v>
      </c>
      <c r="D5" s="27" t="s">
        <v>60</v>
      </c>
      <c r="E5" s="27" t="s">
        <v>59</v>
      </c>
      <c r="F5" s="36" t="s">
        <v>61</v>
      </c>
      <c r="G5" s="36"/>
      <c r="H5" s="40" t="s">
        <v>62</v>
      </c>
      <c r="I5" s="40"/>
      <c r="J5" s="6"/>
      <c r="K5" s="3"/>
      <c r="L5" s="3"/>
      <c r="M5" s="3"/>
    </row>
    <row r="6" spans="1:14" ht="30.75" customHeight="1">
      <c r="A6" s="6"/>
      <c r="B6" s="36"/>
      <c r="C6" s="16" t="s">
        <v>66</v>
      </c>
      <c r="D6" s="16" t="s">
        <v>66</v>
      </c>
      <c r="E6" s="16" t="s">
        <v>66</v>
      </c>
      <c r="F6" s="28" t="s">
        <v>35</v>
      </c>
      <c r="G6" s="28" t="s">
        <v>30</v>
      </c>
      <c r="H6" s="28" t="s">
        <v>29</v>
      </c>
      <c r="I6" s="28" t="s">
        <v>30</v>
      </c>
      <c r="J6" s="6"/>
      <c r="K6" s="3"/>
      <c r="L6" s="3"/>
      <c r="M6" s="3"/>
      <c r="N6" s="3"/>
    </row>
    <row r="7" spans="1:14" ht="21" customHeight="1">
      <c r="A7" s="6"/>
      <c r="B7" s="18" t="s">
        <v>25</v>
      </c>
      <c r="C7" s="19">
        <f>+C8+C40</f>
        <v>4382.79745</v>
      </c>
      <c r="D7" s="19">
        <f>+D8+D40</f>
        <v>4730.640313199079</v>
      </c>
      <c r="E7" s="19">
        <f>+E8+E40</f>
        <v>4013.51031</v>
      </c>
      <c r="F7" s="20">
        <f aca="true" t="shared" si="0" ref="F7:F43">+E7-D7</f>
        <v>-717.130003199079</v>
      </c>
      <c r="G7" s="20">
        <f aca="true" t="shared" si="1" ref="G7:G43">+F7/D7*100</f>
        <v>-15.159258699043269</v>
      </c>
      <c r="H7" s="20">
        <f aca="true" t="shared" si="2" ref="H7:H43">+E7-C7</f>
        <v>-369.2871399999999</v>
      </c>
      <c r="I7" s="20">
        <f aca="true" t="shared" si="3" ref="I7:I43">+H7/C7*100</f>
        <v>-8.425831770984532</v>
      </c>
      <c r="J7" s="6"/>
      <c r="K7" s="10"/>
      <c r="L7" s="10"/>
      <c r="M7" s="10"/>
      <c r="N7" s="10"/>
    </row>
    <row r="8" spans="1:14" ht="21" customHeight="1">
      <c r="A8" s="6"/>
      <c r="B8" s="21" t="s">
        <v>24</v>
      </c>
      <c r="C8" s="22">
        <f>+C9+C12+C16+C17+C24+C32</f>
        <v>4181.37303</v>
      </c>
      <c r="D8" s="22">
        <f>+D9+D12+D16+D17+D24+D32</f>
        <v>4394.39956</v>
      </c>
      <c r="E8" s="22">
        <f>+E9+E12+E16+E17+E24+E32</f>
        <v>3841.85991</v>
      </c>
      <c r="F8" s="22">
        <f t="shared" si="0"/>
        <v>-552.5396499999997</v>
      </c>
      <c r="G8" s="22">
        <f t="shared" si="1"/>
        <v>-12.57372349636772</v>
      </c>
      <c r="H8" s="22">
        <f t="shared" si="2"/>
        <v>-339.5131199999996</v>
      </c>
      <c r="I8" s="22">
        <f t="shared" si="3"/>
        <v>-8.119656332121119</v>
      </c>
      <c r="J8" s="6"/>
      <c r="K8" s="10"/>
      <c r="L8" s="10"/>
      <c r="M8" s="10"/>
      <c r="N8" s="10"/>
    </row>
    <row r="9" spans="1:14" ht="21" customHeight="1">
      <c r="A9" s="6"/>
      <c r="B9" s="23" t="s">
        <v>0</v>
      </c>
      <c r="C9" s="22">
        <f>SUM(C10:C11)</f>
        <v>1846.2569999999996</v>
      </c>
      <c r="D9" s="22">
        <f>SUM(D10:D11)</f>
        <v>1931.4017900000003</v>
      </c>
      <c r="E9" s="22">
        <f>SUM(E10:E11)</f>
        <v>1672.9227</v>
      </c>
      <c r="F9" s="22">
        <f t="shared" si="0"/>
        <v>-258.47909000000027</v>
      </c>
      <c r="G9" s="22">
        <f t="shared" si="1"/>
        <v>-13.382978691347294</v>
      </c>
      <c r="H9" s="22">
        <f t="shared" si="2"/>
        <v>-173.33429999999953</v>
      </c>
      <c r="I9" s="22">
        <f t="shared" si="3"/>
        <v>-9.388416672218417</v>
      </c>
      <c r="J9" s="6"/>
      <c r="K9" s="10"/>
      <c r="L9" s="10"/>
      <c r="M9" s="10"/>
      <c r="N9" s="10"/>
    </row>
    <row r="10" spans="1:14" ht="15" customHeight="1">
      <c r="A10" s="6"/>
      <c r="B10" s="11" t="s">
        <v>1</v>
      </c>
      <c r="C10" s="12">
        <v>858.1463999999999</v>
      </c>
      <c r="D10" s="12">
        <v>880.9834000000002</v>
      </c>
      <c r="E10" s="12">
        <v>830.2816000000001</v>
      </c>
      <c r="F10" s="12">
        <f t="shared" si="0"/>
        <v>-50.70180000000005</v>
      </c>
      <c r="G10" s="12">
        <f t="shared" si="1"/>
        <v>-5.75513681642583</v>
      </c>
      <c r="H10" s="12">
        <f t="shared" si="2"/>
        <v>-27.86479999999972</v>
      </c>
      <c r="I10" s="12">
        <f t="shared" si="3"/>
        <v>-3.2470916384430124</v>
      </c>
      <c r="J10" s="6"/>
      <c r="K10" s="10"/>
      <c r="L10" s="10"/>
      <c r="M10" s="10"/>
      <c r="N10" s="10"/>
    </row>
    <row r="11" spans="1:14" ht="15" customHeight="1">
      <c r="A11" s="6"/>
      <c r="B11" s="11" t="s">
        <v>2</v>
      </c>
      <c r="C11" s="12">
        <v>988.1105999999999</v>
      </c>
      <c r="D11" s="12">
        <v>1050.41839</v>
      </c>
      <c r="E11" s="12">
        <v>842.6410999999999</v>
      </c>
      <c r="F11" s="12">
        <f t="shared" si="0"/>
        <v>-207.7772900000001</v>
      </c>
      <c r="G11" s="12">
        <f t="shared" si="1"/>
        <v>-19.780431490732003</v>
      </c>
      <c r="H11" s="12">
        <f t="shared" si="2"/>
        <v>-145.46949999999993</v>
      </c>
      <c r="I11" s="12">
        <f t="shared" si="3"/>
        <v>-14.721985575298953</v>
      </c>
      <c r="J11" s="6"/>
      <c r="K11" s="10"/>
      <c r="L11" s="10"/>
      <c r="M11" s="10"/>
      <c r="N11" s="10"/>
    </row>
    <row r="12" spans="1:14" ht="21" customHeight="1">
      <c r="A12" s="6"/>
      <c r="B12" s="23" t="s">
        <v>9</v>
      </c>
      <c r="C12" s="22">
        <f>SUM(C13:C15)</f>
        <v>1688.5374000000002</v>
      </c>
      <c r="D12" s="22">
        <f>SUM(D13:D15)</f>
        <v>1817.9389</v>
      </c>
      <c r="E12" s="22">
        <f>SUM(E13:E15)</f>
        <v>1631.4451000000001</v>
      </c>
      <c r="F12" s="22">
        <f t="shared" si="0"/>
        <v>-186.49379999999996</v>
      </c>
      <c r="G12" s="22">
        <f t="shared" si="1"/>
        <v>-10.258529590845983</v>
      </c>
      <c r="H12" s="22">
        <f t="shared" si="2"/>
        <v>-57.09230000000002</v>
      </c>
      <c r="I12" s="22">
        <f t="shared" si="3"/>
        <v>-3.3811688150940578</v>
      </c>
      <c r="J12" s="6"/>
      <c r="K12" s="10"/>
      <c r="L12" s="10"/>
      <c r="M12" s="10"/>
      <c r="N12" s="10"/>
    </row>
    <row r="13" spans="1:14" ht="15" customHeight="1">
      <c r="A13" s="6"/>
      <c r="B13" s="11" t="s">
        <v>1</v>
      </c>
      <c r="C13" s="12">
        <v>465.91010000000006</v>
      </c>
      <c r="D13" s="12">
        <v>542.8803</v>
      </c>
      <c r="E13" s="12">
        <v>488.7942</v>
      </c>
      <c r="F13" s="12">
        <f t="shared" si="0"/>
        <v>-54.086100000000044</v>
      </c>
      <c r="G13" s="12">
        <f t="shared" si="1"/>
        <v>-9.962803955126027</v>
      </c>
      <c r="H13" s="12">
        <f t="shared" si="2"/>
        <v>22.884099999999933</v>
      </c>
      <c r="I13" s="12">
        <f t="shared" si="3"/>
        <v>4.91169863027222</v>
      </c>
      <c r="J13" s="6"/>
      <c r="K13" s="10"/>
      <c r="L13" s="10"/>
      <c r="M13" s="10"/>
      <c r="N13" s="10"/>
    </row>
    <row r="14" spans="1:14" ht="15" customHeight="1">
      <c r="A14" s="6"/>
      <c r="B14" s="11" t="s">
        <v>3</v>
      </c>
      <c r="C14" s="12">
        <v>828.7197</v>
      </c>
      <c r="D14" s="12">
        <v>864.6464000000001</v>
      </c>
      <c r="E14" s="12">
        <v>804.5769</v>
      </c>
      <c r="F14" s="12">
        <f t="shared" si="0"/>
        <v>-60.06950000000006</v>
      </c>
      <c r="G14" s="12">
        <f t="shared" si="1"/>
        <v>-6.9472908231619375</v>
      </c>
      <c r="H14" s="12">
        <f t="shared" si="2"/>
        <v>-24.142799999999966</v>
      </c>
      <c r="I14" s="12">
        <f t="shared" si="3"/>
        <v>-2.913264883168575</v>
      </c>
      <c r="J14" s="6"/>
      <c r="K14" s="10"/>
      <c r="L14" s="10"/>
      <c r="M14" s="10"/>
      <c r="N14" s="10"/>
    </row>
    <row r="15" spans="1:14" ht="15" customHeight="1">
      <c r="A15" s="6"/>
      <c r="B15" s="11" t="s">
        <v>4</v>
      </c>
      <c r="C15" s="12">
        <v>393.90760000000006</v>
      </c>
      <c r="D15" s="12">
        <v>410.4121999999999</v>
      </c>
      <c r="E15" s="12">
        <v>338.074</v>
      </c>
      <c r="F15" s="12">
        <f t="shared" si="0"/>
        <v>-72.33819999999992</v>
      </c>
      <c r="G15" s="12">
        <f t="shared" si="1"/>
        <v>-17.62574309438168</v>
      </c>
      <c r="H15" s="12">
        <f t="shared" si="2"/>
        <v>-55.83360000000005</v>
      </c>
      <c r="I15" s="12">
        <f t="shared" si="3"/>
        <v>-14.174288589506787</v>
      </c>
      <c r="J15" s="6"/>
      <c r="K15" s="10"/>
      <c r="L15" s="10"/>
      <c r="M15" s="10"/>
      <c r="N15" s="10"/>
    </row>
    <row r="16" spans="1:14" ht="21" customHeight="1">
      <c r="A16" s="6"/>
      <c r="B16" s="23" t="s">
        <v>10</v>
      </c>
      <c r="C16" s="22">
        <v>190.96919999999997</v>
      </c>
      <c r="D16" s="22">
        <v>198.62366999999998</v>
      </c>
      <c r="E16" s="22">
        <v>144.35840000000002</v>
      </c>
      <c r="F16" s="22">
        <f t="shared" si="0"/>
        <v>-54.26526999999996</v>
      </c>
      <c r="G16" s="22">
        <f t="shared" si="1"/>
        <v>-27.320646124401975</v>
      </c>
      <c r="H16" s="22">
        <f t="shared" si="2"/>
        <v>-46.610799999999955</v>
      </c>
      <c r="I16" s="22">
        <f t="shared" si="3"/>
        <v>-24.40749607790155</v>
      </c>
      <c r="J16" s="6"/>
      <c r="K16" s="10"/>
      <c r="L16" s="10"/>
      <c r="M16" s="10"/>
      <c r="N16" s="10"/>
    </row>
    <row r="17" spans="1:14" ht="21" customHeight="1">
      <c r="A17" s="6"/>
      <c r="B17" s="23" t="s">
        <v>36</v>
      </c>
      <c r="C17" s="22">
        <f>SUM(C18:C23)</f>
        <v>158.49092000000002</v>
      </c>
      <c r="D17" s="22">
        <f>SUM(D18:D23)</f>
        <v>157.6481</v>
      </c>
      <c r="E17" s="22">
        <f>SUM(E18:E23)</f>
        <v>150.5481</v>
      </c>
      <c r="F17" s="22">
        <f t="shared" si="0"/>
        <v>-7.099999999999994</v>
      </c>
      <c r="G17" s="22">
        <f t="shared" si="1"/>
        <v>-4.5037015986872</v>
      </c>
      <c r="H17" s="22">
        <f t="shared" si="2"/>
        <v>-7.942820000000012</v>
      </c>
      <c r="I17" s="22">
        <f t="shared" si="3"/>
        <v>-5.011529998059202</v>
      </c>
      <c r="J17" s="6"/>
      <c r="K17" s="10"/>
      <c r="L17" s="10"/>
      <c r="M17" s="10"/>
      <c r="N17" s="10"/>
    </row>
    <row r="18" spans="1:14" ht="15" customHeight="1">
      <c r="A18" s="6"/>
      <c r="B18" s="11" t="s">
        <v>34</v>
      </c>
      <c r="C18" s="12">
        <v>19.8966</v>
      </c>
      <c r="D18" s="12">
        <v>20.4295</v>
      </c>
      <c r="E18" s="12">
        <v>28.7226</v>
      </c>
      <c r="F18" s="12">
        <f t="shared" si="0"/>
        <v>8.293099999999999</v>
      </c>
      <c r="G18" s="12">
        <f t="shared" si="1"/>
        <v>40.59374923517462</v>
      </c>
      <c r="H18" s="12">
        <f t="shared" si="2"/>
        <v>8.826</v>
      </c>
      <c r="I18" s="12">
        <f t="shared" si="3"/>
        <v>44.35933777630349</v>
      </c>
      <c r="J18" s="6"/>
      <c r="K18" s="10"/>
      <c r="L18" s="10"/>
      <c r="M18" s="10"/>
      <c r="N18" s="10"/>
    </row>
    <row r="19" spans="1:14" ht="15" customHeight="1">
      <c r="A19" s="6"/>
      <c r="B19" s="11" t="s">
        <v>11</v>
      </c>
      <c r="C19" s="12">
        <v>67.6163</v>
      </c>
      <c r="D19" s="12">
        <v>65.2392</v>
      </c>
      <c r="E19" s="12">
        <v>51.078999999999986</v>
      </c>
      <c r="F19" s="12">
        <f t="shared" si="0"/>
        <v>-14.16020000000001</v>
      </c>
      <c r="G19" s="12">
        <f t="shared" si="1"/>
        <v>-21.705048498448804</v>
      </c>
      <c r="H19" s="12">
        <f t="shared" si="2"/>
        <v>-16.53730000000001</v>
      </c>
      <c r="I19" s="12">
        <f t="shared" si="3"/>
        <v>-24.457564226377382</v>
      </c>
      <c r="J19" s="6"/>
      <c r="K19" s="10"/>
      <c r="L19" s="10"/>
      <c r="M19" s="10"/>
      <c r="N19" s="10"/>
    </row>
    <row r="20" spans="1:14" ht="15" customHeight="1">
      <c r="A20" s="6"/>
      <c r="B20" s="11" t="s">
        <v>12</v>
      </c>
      <c r="C20" s="12">
        <v>19.9119</v>
      </c>
      <c r="D20" s="12">
        <v>21.2465</v>
      </c>
      <c r="E20" s="12">
        <v>22.7151</v>
      </c>
      <c r="F20" s="12">
        <f t="shared" si="0"/>
        <v>1.4685999999999986</v>
      </c>
      <c r="G20" s="12">
        <f t="shared" si="1"/>
        <v>6.9121973030852075</v>
      </c>
      <c r="H20" s="12">
        <f t="shared" si="2"/>
        <v>2.8032000000000004</v>
      </c>
      <c r="I20" s="12">
        <f t="shared" si="3"/>
        <v>14.07801365012882</v>
      </c>
      <c r="J20" s="6"/>
      <c r="K20" s="10"/>
      <c r="L20" s="10"/>
      <c r="M20" s="10"/>
      <c r="N20" s="10"/>
    </row>
    <row r="21" spans="1:14" ht="15" customHeight="1">
      <c r="A21" s="6"/>
      <c r="B21" s="11" t="s">
        <v>26</v>
      </c>
      <c r="C21" s="12">
        <v>43.19931999999999</v>
      </c>
      <c r="D21" s="12">
        <v>43.4294</v>
      </c>
      <c r="E21" s="12">
        <v>41.14350000000001</v>
      </c>
      <c r="F21" s="12">
        <f t="shared" si="0"/>
        <v>-2.285899999999991</v>
      </c>
      <c r="G21" s="12">
        <f t="shared" si="1"/>
        <v>-5.263485104560484</v>
      </c>
      <c r="H21" s="12">
        <f t="shared" si="2"/>
        <v>-2.055819999999983</v>
      </c>
      <c r="I21" s="12">
        <f t="shared" si="3"/>
        <v>-4.758917501479151</v>
      </c>
      <c r="J21" s="6"/>
      <c r="K21" s="10"/>
      <c r="L21" s="10"/>
      <c r="M21" s="10"/>
      <c r="N21" s="10"/>
    </row>
    <row r="22" spans="1:14" ht="15" customHeight="1">
      <c r="A22" s="6"/>
      <c r="B22" s="11" t="s">
        <v>13</v>
      </c>
      <c r="C22" s="12">
        <v>0.9729</v>
      </c>
      <c r="D22" s="12">
        <v>0.9636999999999999</v>
      </c>
      <c r="E22" s="12">
        <v>0.6712</v>
      </c>
      <c r="F22" s="12">
        <f t="shared" si="0"/>
        <v>-0.29249999999999987</v>
      </c>
      <c r="G22" s="12">
        <f t="shared" si="1"/>
        <v>-30.351769222787166</v>
      </c>
      <c r="H22" s="12">
        <f t="shared" si="2"/>
        <v>-0.30169999999999997</v>
      </c>
      <c r="I22" s="12">
        <f t="shared" si="3"/>
        <v>-31.01038133415561</v>
      </c>
      <c r="J22" s="6"/>
      <c r="K22" s="10"/>
      <c r="L22" s="10"/>
      <c r="M22" s="10"/>
      <c r="N22" s="10"/>
    </row>
    <row r="23" spans="1:14" ht="15" customHeight="1">
      <c r="A23" s="6"/>
      <c r="B23" s="11" t="s">
        <v>52</v>
      </c>
      <c r="C23" s="12">
        <v>6.8938999999999995</v>
      </c>
      <c r="D23" s="12">
        <v>6.3398</v>
      </c>
      <c r="E23" s="12">
        <v>6.2167</v>
      </c>
      <c r="F23" s="12">
        <f t="shared" si="0"/>
        <v>-0.12309999999999999</v>
      </c>
      <c r="G23" s="12">
        <f t="shared" si="1"/>
        <v>-1.9417016309662762</v>
      </c>
      <c r="H23" s="12">
        <f t="shared" si="2"/>
        <v>-0.6771999999999991</v>
      </c>
      <c r="I23" s="12">
        <f t="shared" si="3"/>
        <v>-9.823177011560933</v>
      </c>
      <c r="J23" s="6"/>
      <c r="K23" s="10"/>
      <c r="L23" s="10"/>
      <c r="M23" s="10"/>
      <c r="N23" s="10"/>
    </row>
    <row r="24" spans="1:14" ht="20.25" customHeight="1">
      <c r="A24" s="6"/>
      <c r="B24" s="23" t="s">
        <v>14</v>
      </c>
      <c r="C24" s="22">
        <f>SUM(C25:C29)</f>
        <v>46.2838</v>
      </c>
      <c r="D24" s="22">
        <f>SUM(D25:D29)</f>
        <v>40.1986</v>
      </c>
      <c r="E24" s="22">
        <f>SUM(E25:E29)</f>
        <v>24.1479</v>
      </c>
      <c r="F24" s="22">
        <f t="shared" si="0"/>
        <v>-16.0507</v>
      </c>
      <c r="G24" s="22">
        <f t="shared" si="1"/>
        <v>-39.928504972809996</v>
      </c>
      <c r="H24" s="22">
        <f t="shared" si="2"/>
        <v>-22.1359</v>
      </c>
      <c r="I24" s="22">
        <f t="shared" si="3"/>
        <v>-47.82645331627913</v>
      </c>
      <c r="J24" s="6"/>
      <c r="K24" s="10"/>
      <c r="L24" s="10"/>
      <c r="M24" s="10"/>
      <c r="N24" s="10"/>
    </row>
    <row r="25" spans="1:14" ht="15" customHeight="1">
      <c r="A25" s="6"/>
      <c r="B25" s="11" t="s">
        <v>5</v>
      </c>
      <c r="C25" s="12">
        <v>23.8377</v>
      </c>
      <c r="D25" s="12">
        <v>25.462</v>
      </c>
      <c r="E25" s="12">
        <v>14.613299999999999</v>
      </c>
      <c r="F25" s="12">
        <f t="shared" si="0"/>
        <v>-10.848700000000001</v>
      </c>
      <c r="G25" s="12">
        <f t="shared" si="1"/>
        <v>-42.607414971329824</v>
      </c>
      <c r="H25" s="12">
        <f t="shared" si="2"/>
        <v>-9.224400000000003</v>
      </c>
      <c r="I25" s="12">
        <f t="shared" si="3"/>
        <v>-38.69668634138362</v>
      </c>
      <c r="J25" s="6"/>
      <c r="K25" s="10"/>
      <c r="L25" s="10"/>
      <c r="M25" s="10"/>
      <c r="N25" s="10"/>
    </row>
    <row r="26" spans="1:14" ht="15" customHeight="1">
      <c r="A26" s="6"/>
      <c r="B26" s="11" t="s">
        <v>6</v>
      </c>
      <c r="C26" s="12">
        <v>0.729</v>
      </c>
      <c r="D26" s="12">
        <v>1.6721000000000001</v>
      </c>
      <c r="E26" s="12">
        <v>0</v>
      </c>
      <c r="F26" s="12">
        <f t="shared" si="0"/>
        <v>-1.6721000000000001</v>
      </c>
      <c r="G26" s="12">
        <f t="shared" si="1"/>
        <v>-100</v>
      </c>
      <c r="H26" s="12">
        <f t="shared" si="2"/>
        <v>-0.729</v>
      </c>
      <c r="I26" s="12">
        <f t="shared" si="3"/>
        <v>-100</v>
      </c>
      <c r="J26" s="6"/>
      <c r="K26" s="10"/>
      <c r="L26" s="10"/>
      <c r="M26" s="10"/>
      <c r="N26" s="10"/>
    </row>
    <row r="27" spans="1:14" ht="15" customHeight="1" hidden="1">
      <c r="A27" s="6"/>
      <c r="B27" s="11" t="s">
        <v>15</v>
      </c>
      <c r="C27" s="12">
        <v>0</v>
      </c>
      <c r="D27" s="12">
        <v>0</v>
      </c>
      <c r="E27" s="12">
        <v>0</v>
      </c>
      <c r="F27" s="12">
        <f t="shared" si="0"/>
        <v>0</v>
      </c>
      <c r="G27" s="12" t="e">
        <f t="shared" si="1"/>
        <v>#DIV/0!</v>
      </c>
      <c r="H27" s="12">
        <f t="shared" si="2"/>
        <v>0</v>
      </c>
      <c r="I27" s="13" t="e">
        <f t="shared" si="3"/>
        <v>#DIV/0!</v>
      </c>
      <c r="J27" s="6"/>
      <c r="K27" s="10"/>
      <c r="L27" s="10"/>
      <c r="M27" s="10"/>
      <c r="N27" s="10"/>
    </row>
    <row r="28" spans="1:14" ht="15" customHeight="1">
      <c r="A28" s="6"/>
      <c r="B28" s="11" t="s">
        <v>16</v>
      </c>
      <c r="C28" s="12">
        <v>13.253199999999998</v>
      </c>
      <c r="D28" s="12">
        <v>13.064500000000002</v>
      </c>
      <c r="E28" s="12">
        <v>9.4971</v>
      </c>
      <c r="F28" s="12">
        <f t="shared" si="0"/>
        <v>-3.567400000000003</v>
      </c>
      <c r="G28" s="12">
        <f t="shared" si="1"/>
        <v>-27.306058402541254</v>
      </c>
      <c r="H28" s="12">
        <f t="shared" si="2"/>
        <v>-3.756099999999998</v>
      </c>
      <c r="I28" s="12">
        <f t="shared" si="3"/>
        <v>-28.34107989013973</v>
      </c>
      <c r="J28" s="6"/>
      <c r="K28" s="10"/>
      <c r="L28" s="10"/>
      <c r="M28" s="10"/>
      <c r="N28" s="10"/>
    </row>
    <row r="29" spans="1:14" ht="15" customHeight="1">
      <c r="A29" s="6"/>
      <c r="B29" s="11" t="s">
        <v>53</v>
      </c>
      <c r="C29" s="12">
        <f>+C30+C31</f>
        <v>8.463899999999999</v>
      </c>
      <c r="D29" s="12">
        <v>0</v>
      </c>
      <c r="E29" s="12">
        <f>+E30+E31</f>
        <v>0.037500000000000006</v>
      </c>
      <c r="F29" s="12">
        <f t="shared" si="0"/>
        <v>0.037500000000000006</v>
      </c>
      <c r="G29" s="13" t="e">
        <f t="shared" si="1"/>
        <v>#DIV/0!</v>
      </c>
      <c r="H29" s="12">
        <f t="shared" si="2"/>
        <v>-8.4264</v>
      </c>
      <c r="I29" s="12">
        <f t="shared" si="3"/>
        <v>-99.55694183532414</v>
      </c>
      <c r="J29" s="6"/>
      <c r="K29" s="10"/>
      <c r="L29" s="10"/>
      <c r="M29" s="10"/>
      <c r="N29" s="10"/>
    </row>
    <row r="30" spans="1:14" ht="15" customHeight="1">
      <c r="A30" s="6"/>
      <c r="B30" s="14" t="s">
        <v>54</v>
      </c>
      <c r="C30" s="12">
        <v>5.279699999999999</v>
      </c>
      <c r="D30" s="12"/>
      <c r="E30" s="12">
        <v>0.0044</v>
      </c>
      <c r="F30" s="12">
        <f t="shared" si="0"/>
        <v>0.0044</v>
      </c>
      <c r="G30" s="13" t="e">
        <f t="shared" si="1"/>
        <v>#DIV/0!</v>
      </c>
      <c r="H30" s="12">
        <f t="shared" si="2"/>
        <v>-5.275299999999999</v>
      </c>
      <c r="I30" s="12">
        <f t="shared" si="3"/>
        <v>-99.91666193154913</v>
      </c>
      <c r="J30" s="6"/>
      <c r="K30" s="10"/>
      <c r="L30" s="10"/>
      <c r="M30" s="10"/>
      <c r="N30" s="10"/>
    </row>
    <row r="31" spans="1:14" ht="15" customHeight="1">
      <c r="A31" s="6"/>
      <c r="B31" s="14" t="s">
        <v>55</v>
      </c>
      <c r="C31" s="12">
        <v>3.1841999999999997</v>
      </c>
      <c r="D31" s="12"/>
      <c r="E31" s="12">
        <v>0.033100000000000004</v>
      </c>
      <c r="F31" s="12">
        <f t="shared" si="0"/>
        <v>0.033100000000000004</v>
      </c>
      <c r="G31" s="13" t="e">
        <f t="shared" si="1"/>
        <v>#DIV/0!</v>
      </c>
      <c r="H31" s="12">
        <f t="shared" si="2"/>
        <v>-3.1510999999999996</v>
      </c>
      <c r="I31" s="12">
        <f t="shared" si="3"/>
        <v>-98.96049243137993</v>
      </c>
      <c r="J31" s="6"/>
      <c r="K31" s="10"/>
      <c r="L31" s="10"/>
      <c r="M31" s="10"/>
      <c r="N31" s="10"/>
    </row>
    <row r="32" spans="1:14" ht="20.25" customHeight="1">
      <c r="A32" s="6"/>
      <c r="B32" s="23" t="s">
        <v>22</v>
      </c>
      <c r="C32" s="22">
        <f>SUM(C33:C39)</f>
        <v>250.83470999999997</v>
      </c>
      <c r="D32" s="22">
        <f>SUM(D33:D39)</f>
        <v>248.5885</v>
      </c>
      <c r="E32" s="22">
        <f>SUM(E33:E39)</f>
        <v>218.43770999999998</v>
      </c>
      <c r="F32" s="22">
        <f t="shared" si="0"/>
        <v>-30.15079000000003</v>
      </c>
      <c r="G32" s="22">
        <f t="shared" si="1"/>
        <v>-12.128795177572586</v>
      </c>
      <c r="H32" s="22">
        <f t="shared" si="2"/>
        <v>-32.39699999999999</v>
      </c>
      <c r="I32" s="22">
        <f t="shared" si="3"/>
        <v>-12.915676622266508</v>
      </c>
      <c r="J32" s="6"/>
      <c r="K32" s="10"/>
      <c r="L32" s="10"/>
      <c r="M32" s="10"/>
      <c r="N32" s="10"/>
    </row>
    <row r="33" spans="1:14" ht="15" customHeight="1">
      <c r="A33" s="6"/>
      <c r="B33" s="11" t="s">
        <v>17</v>
      </c>
      <c r="C33" s="12">
        <v>10.377399999999998</v>
      </c>
      <c r="D33" s="12">
        <v>10.072700000000001</v>
      </c>
      <c r="E33" s="12">
        <v>4.3139</v>
      </c>
      <c r="F33" s="12">
        <f t="shared" si="0"/>
        <v>-5.758800000000001</v>
      </c>
      <c r="G33" s="12">
        <f t="shared" si="1"/>
        <v>-57.172356964865436</v>
      </c>
      <c r="H33" s="12">
        <f t="shared" si="2"/>
        <v>-6.063499999999998</v>
      </c>
      <c r="I33" s="12">
        <f t="shared" si="3"/>
        <v>-58.42985718966214</v>
      </c>
      <c r="J33" s="6"/>
      <c r="K33" s="10"/>
      <c r="L33" s="10"/>
      <c r="M33" s="10"/>
      <c r="N33" s="10"/>
    </row>
    <row r="34" spans="1:14" ht="15" customHeight="1">
      <c r="A34" s="6"/>
      <c r="B34" s="11" t="s">
        <v>7</v>
      </c>
      <c r="C34" s="12">
        <v>79.8388</v>
      </c>
      <c r="D34" s="12">
        <v>79.7229</v>
      </c>
      <c r="E34" s="12">
        <v>67.2063</v>
      </c>
      <c r="F34" s="12">
        <f t="shared" si="0"/>
        <v>-12.516599999999997</v>
      </c>
      <c r="G34" s="12">
        <f t="shared" si="1"/>
        <v>-15.700131329893917</v>
      </c>
      <c r="H34" s="12">
        <f t="shared" si="2"/>
        <v>-12.632500000000007</v>
      </c>
      <c r="I34" s="12">
        <f t="shared" si="3"/>
        <v>-15.822507352314922</v>
      </c>
      <c r="J34" s="6"/>
      <c r="K34" s="10"/>
      <c r="L34" s="10"/>
      <c r="M34" s="10"/>
      <c r="N34" s="10"/>
    </row>
    <row r="35" spans="1:14" ht="15" customHeight="1">
      <c r="A35" s="6"/>
      <c r="B35" s="11" t="s">
        <v>18</v>
      </c>
      <c r="C35" s="12">
        <v>40.0987</v>
      </c>
      <c r="D35" s="12">
        <v>38.5218</v>
      </c>
      <c r="E35" s="12">
        <v>23.394799999999996</v>
      </c>
      <c r="F35" s="12">
        <f t="shared" si="0"/>
        <v>-15.127000000000002</v>
      </c>
      <c r="G35" s="12">
        <f t="shared" si="1"/>
        <v>-39.268673841824636</v>
      </c>
      <c r="H35" s="12">
        <f t="shared" si="2"/>
        <v>-16.703900000000004</v>
      </c>
      <c r="I35" s="12">
        <f t="shared" si="3"/>
        <v>-41.656961447627985</v>
      </c>
      <c r="J35" s="6"/>
      <c r="K35" s="10"/>
      <c r="L35" s="10"/>
      <c r="M35" s="10"/>
      <c r="N35" s="10"/>
    </row>
    <row r="36" spans="1:14" ht="15" customHeight="1">
      <c r="A36" s="6"/>
      <c r="B36" s="11" t="s">
        <v>33</v>
      </c>
      <c r="C36" s="12">
        <v>1.0681</v>
      </c>
      <c r="D36" s="12">
        <v>0</v>
      </c>
      <c r="E36" s="12">
        <v>2.4978000000000002</v>
      </c>
      <c r="F36" s="12">
        <f t="shared" si="0"/>
        <v>2.4978000000000002</v>
      </c>
      <c r="G36" s="13" t="e">
        <f t="shared" si="1"/>
        <v>#DIV/0!</v>
      </c>
      <c r="H36" s="12">
        <f t="shared" si="2"/>
        <v>1.4297000000000002</v>
      </c>
      <c r="I36" s="12">
        <f t="shared" si="3"/>
        <v>133.85450800486848</v>
      </c>
      <c r="J36" s="6"/>
      <c r="K36" s="10"/>
      <c r="L36" s="10"/>
      <c r="M36" s="10"/>
      <c r="N36" s="10"/>
    </row>
    <row r="37" spans="1:14" ht="15" customHeight="1" hidden="1">
      <c r="A37" s="6"/>
      <c r="B37" s="11" t="s">
        <v>37</v>
      </c>
      <c r="C37" s="12"/>
      <c r="D37" s="12"/>
      <c r="E37" s="12"/>
      <c r="F37" s="12">
        <f t="shared" si="0"/>
        <v>0</v>
      </c>
      <c r="G37" s="12" t="e">
        <f t="shared" si="1"/>
        <v>#DIV/0!</v>
      </c>
      <c r="H37" s="12">
        <f t="shared" si="2"/>
        <v>0</v>
      </c>
      <c r="I37" s="13" t="e">
        <f t="shared" si="3"/>
        <v>#DIV/0!</v>
      </c>
      <c r="J37" s="6"/>
      <c r="K37" s="10"/>
      <c r="L37" s="10"/>
      <c r="M37" s="10"/>
      <c r="N37" s="10"/>
    </row>
    <row r="38" spans="1:14" ht="15" customHeight="1">
      <c r="A38" s="6"/>
      <c r="B38" s="11" t="s">
        <v>56</v>
      </c>
      <c r="C38" s="12">
        <v>45.78581</v>
      </c>
      <c r="D38" s="12">
        <v>44.5223</v>
      </c>
      <c r="E38" s="12">
        <v>36.90011</v>
      </c>
      <c r="F38" s="12">
        <f t="shared" si="0"/>
        <v>-7.622190000000003</v>
      </c>
      <c r="G38" s="12">
        <f t="shared" si="1"/>
        <v>-17.11993764922298</v>
      </c>
      <c r="H38" s="12">
        <f t="shared" si="2"/>
        <v>-8.8857</v>
      </c>
      <c r="I38" s="12">
        <f t="shared" si="3"/>
        <v>-19.407104515569344</v>
      </c>
      <c r="J38" s="6"/>
      <c r="K38" s="10"/>
      <c r="L38" s="10"/>
      <c r="M38" s="10"/>
      <c r="N38" s="10"/>
    </row>
    <row r="39" spans="1:14" ht="15" customHeight="1">
      <c r="A39" s="6"/>
      <c r="B39" s="11" t="s">
        <v>57</v>
      </c>
      <c r="C39" s="12">
        <v>73.66590000000001</v>
      </c>
      <c r="D39" s="12">
        <v>75.7488</v>
      </c>
      <c r="E39" s="12">
        <v>84.12480000000001</v>
      </c>
      <c r="F39" s="12">
        <f t="shared" si="0"/>
        <v>8.376000000000005</v>
      </c>
      <c r="G39" s="32">
        <f t="shared" si="1"/>
        <v>11.057600912489708</v>
      </c>
      <c r="H39" s="12">
        <f t="shared" si="2"/>
        <v>10.4589</v>
      </c>
      <c r="I39" s="33">
        <f t="shared" si="3"/>
        <v>14.197749569339408</v>
      </c>
      <c r="J39" s="6"/>
      <c r="K39" s="10"/>
      <c r="L39" s="10"/>
      <c r="M39" s="10"/>
      <c r="N39" s="10"/>
    </row>
    <row r="40" spans="1:14" ht="21" customHeight="1">
      <c r="A40" s="6"/>
      <c r="B40" s="21" t="s">
        <v>23</v>
      </c>
      <c r="C40" s="22">
        <f>SUM(C41:C43)</f>
        <v>201.42442000000003</v>
      </c>
      <c r="D40" s="22">
        <f>SUM(D41:D43)</f>
        <v>336.2407531990798</v>
      </c>
      <c r="E40" s="22">
        <f>SUM(E41:E43)</f>
        <v>171.6504</v>
      </c>
      <c r="F40" s="22">
        <f t="shared" si="0"/>
        <v>-164.5903531990798</v>
      </c>
      <c r="G40" s="22">
        <f t="shared" si="1"/>
        <v>-48.95015004371881</v>
      </c>
      <c r="H40" s="22">
        <f t="shared" si="2"/>
        <v>-29.774020000000036</v>
      </c>
      <c r="I40" s="22">
        <f t="shared" si="3"/>
        <v>-14.781733019263518</v>
      </c>
      <c r="J40" s="6"/>
      <c r="K40" s="10"/>
      <c r="L40" s="10"/>
      <c r="M40" s="10"/>
      <c r="N40" s="10"/>
    </row>
    <row r="41" spans="1:14" ht="15" customHeight="1">
      <c r="A41" s="6"/>
      <c r="B41" s="11" t="s">
        <v>20</v>
      </c>
      <c r="C41" s="12">
        <v>34.08400000000001</v>
      </c>
      <c r="D41" s="12">
        <v>13.749199999999998</v>
      </c>
      <c r="E41" s="12">
        <v>28.504900000000003</v>
      </c>
      <c r="F41" s="12">
        <f t="shared" si="0"/>
        <v>14.755700000000004</v>
      </c>
      <c r="G41" s="12">
        <f t="shared" si="1"/>
        <v>107.32042591568968</v>
      </c>
      <c r="H41" s="12">
        <f t="shared" si="2"/>
        <v>-5.5791000000000075</v>
      </c>
      <c r="I41" s="12">
        <f t="shared" si="3"/>
        <v>-16.368677385283434</v>
      </c>
      <c r="J41" s="6"/>
      <c r="K41" s="10"/>
      <c r="L41" s="10"/>
      <c r="M41" s="10"/>
      <c r="N41" s="10"/>
    </row>
    <row r="42" spans="1:14" ht="15" customHeight="1">
      <c r="A42" s="6"/>
      <c r="B42" s="11" t="s">
        <v>21</v>
      </c>
      <c r="C42" s="12">
        <v>9.8615</v>
      </c>
      <c r="D42" s="12">
        <v>0</v>
      </c>
      <c r="E42" s="12">
        <v>4.68244</v>
      </c>
      <c r="F42" s="12">
        <f t="shared" si="0"/>
        <v>4.68244</v>
      </c>
      <c r="G42" s="13" t="e">
        <f t="shared" si="1"/>
        <v>#DIV/0!</v>
      </c>
      <c r="H42" s="12">
        <f t="shared" si="2"/>
        <v>-5.17906</v>
      </c>
      <c r="I42" s="12">
        <f t="shared" si="3"/>
        <v>-52.51797393905593</v>
      </c>
      <c r="J42" s="6"/>
      <c r="K42" s="10"/>
      <c r="L42" s="10"/>
      <c r="M42" s="10"/>
      <c r="N42" s="10"/>
    </row>
    <row r="43" spans="1:14" ht="15" customHeight="1">
      <c r="A43" s="6"/>
      <c r="B43" s="11" t="s">
        <v>31</v>
      </c>
      <c r="C43" s="12">
        <v>157.47892000000002</v>
      </c>
      <c r="D43" s="12">
        <v>322.4915531990798</v>
      </c>
      <c r="E43" s="12">
        <v>138.46305999999998</v>
      </c>
      <c r="F43" s="12">
        <f t="shared" si="0"/>
        <v>-184.02849319907983</v>
      </c>
      <c r="G43" s="12">
        <f t="shared" si="1"/>
        <v>-57.064593281138045</v>
      </c>
      <c r="H43" s="12">
        <f t="shared" si="2"/>
        <v>-19.015860000000032</v>
      </c>
      <c r="I43" s="12">
        <f t="shared" si="3"/>
        <v>-12.075178061927291</v>
      </c>
      <c r="J43" s="6"/>
      <c r="K43" s="10"/>
      <c r="L43" s="10"/>
      <c r="M43" s="10"/>
      <c r="N43" s="10"/>
    </row>
    <row r="44" spans="1:14" ht="6" customHeight="1" hidden="1">
      <c r="A44" s="6"/>
      <c r="B44" s="29"/>
      <c r="C44" s="30"/>
      <c r="D44" s="30"/>
      <c r="E44" s="30"/>
      <c r="F44" s="30"/>
      <c r="G44" s="30"/>
      <c r="H44" s="30"/>
      <c r="I44" s="31"/>
      <c r="J44" s="6"/>
      <c r="K44" s="10"/>
      <c r="L44" s="3"/>
      <c r="M44" s="3"/>
      <c r="N44" s="3"/>
    </row>
    <row r="45" spans="1:14" ht="5.25" customHeight="1">
      <c r="A45" s="6"/>
      <c r="B45" s="5"/>
      <c r="C45" s="5"/>
      <c r="D45" s="5"/>
      <c r="E45" s="6"/>
      <c r="F45" s="6"/>
      <c r="G45" s="6"/>
      <c r="H45" s="6"/>
      <c r="I45" s="6"/>
      <c r="J45" s="6"/>
      <c r="K45" s="3"/>
      <c r="L45" s="3"/>
      <c r="M45" s="3"/>
      <c r="N45" s="3"/>
    </row>
    <row r="46" spans="1:14" ht="21" customHeight="1">
      <c r="A46" s="6"/>
      <c r="B46" s="7" t="s">
        <v>19</v>
      </c>
      <c r="C46" s="7"/>
      <c r="D46" s="7"/>
      <c r="E46" s="6"/>
      <c r="F46" s="6"/>
      <c r="G46" s="6"/>
      <c r="H46" s="6"/>
      <c r="I46" s="6"/>
      <c r="J46" s="6"/>
      <c r="K46" s="3"/>
      <c r="L46" s="3"/>
      <c r="M46" s="3"/>
      <c r="N46" s="3"/>
    </row>
    <row r="47" spans="1:10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2:9" ht="25.5">
      <c r="B48" s="8" t="s">
        <v>32</v>
      </c>
      <c r="C48" s="8"/>
      <c r="D48" s="8"/>
      <c r="E48" s="8"/>
      <c r="F48" s="8"/>
      <c r="G48" s="8"/>
      <c r="H48" s="8"/>
      <c r="I48" s="8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2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Luis Orlando Mendez Funes</cp:lastModifiedBy>
  <cp:lastPrinted>2020-11-04T13:06:48Z</cp:lastPrinted>
  <dcterms:created xsi:type="dcterms:W3CDTF">2010-02-17T22:24:39Z</dcterms:created>
  <dcterms:modified xsi:type="dcterms:W3CDTF">2020-11-04T13:09:24Z</dcterms:modified>
  <cp:category/>
  <cp:version/>
  <cp:contentType/>
  <cp:contentStatus/>
</cp:coreProperties>
</file>