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90" activeTab="0"/>
  </bookViews>
  <sheets>
    <sheet name="Ings20xmes" sheetId="1" r:id="rId1"/>
    <sheet name="Ings20vrsPto.eIng19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<sst xmlns="http://schemas.openxmlformats.org/spreadsheetml/2006/main" count="115" uniqueCount="67">
  <si>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</si>
  <si>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</si>
  <si>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</si>
  <si>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</si>
  <si>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</si>
  <si>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</si>
  <si>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</si>
  <si>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</si>
  <si>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</si>
  <si>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</si>
  <si>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</si>
  <si>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</si>
  <si>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</si>
  <si>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</si>
  <si>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</si>
  <si>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</si>
  <si>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</si>
  <si>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</si>
  <si>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</si>
  <si>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</si>
  <si>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</si>
  <si>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</si>
  <si>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</si>
  <si>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</si>
  <si>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</si>
  <si>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</si>
  <si>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</si>
  <si>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</si>
  <si>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</si>
  <si>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</si>
  <si>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</si>
  <si>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</si>
  <si>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</si>
  <si>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</si>
  <si>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</si>
  <si>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</si>
  <si>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</si>
  <si>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</si>
  <si>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</si>
  <si>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</si>
  <si>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</si>
  <si>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</si>
  <si>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</si>
  <si>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</si>
  <si>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</si>
  <si>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</si>
  <si>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</si>
  <si>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</si>
  <si>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</si>
  <si>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</si>
  <si>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</si>
  <si>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</si>
  <si>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</si>
  <si>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</si>
  <si>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</si>
  <si>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</si>
  <si>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SEGURIDAD PUBLICA (CESC)</t>
  </si>
  <si>
    <t>SEGURIDAD PUBLICA (Grandes Contribuyentes)</t>
  </si>
  <si>
    <t>Año 2019</t>
  </si>
  <si>
    <t>Año 2020</t>
  </si>
  <si>
    <t>Pto. 2020</t>
  </si>
  <si>
    <t>Variac. 20 / Pto. 20</t>
  </si>
  <si>
    <t>Variac. 20 / 19</t>
  </si>
  <si>
    <t xml:space="preserve">INGRESOS AL 30 DE SEPTIEMBRE DE 2020, VRS EJECUTADO  2019 </t>
  </si>
  <si>
    <t>Al  30 Sep.</t>
  </si>
  <si>
    <t>Al 30 Sep.</t>
  </si>
  <si>
    <t xml:space="preserve">COMPARATIVO ACUMULADO AL  30 DE SEPTIEMBRE DE 2020, VRS EJECUTADO  2019 Y PRESUPUESTO 2020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</si>
</sst>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0000"/>
    <numFmt numFmtId="192" formatCode="0.0000"/>
    <numFmt numFmtId="193" formatCode="#,##0.0000000"/>
    <numFmt numFmtId="194" formatCode="_(* #,##0.0_);_(* \(#,##0.0\);_(* &quot;-&quot;?_);_(@_)"/>
    <numFmt numFmtId="195" formatCode="General_)"/>
    <numFmt numFmtId="196" formatCode="#,##0.000000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</border>
    <border>
      <left style="thin">
        <color rgb="FFF7A823"/>
      </left>
      <right style="thin">
        <color rgb="FFF7A823"/>
      </right>
      <top style="thin">
        <color rgb="FFF7A823"/>
      </top>
      <bottom>
        <color indexed="63"/>
      </bottom>
    </border>
    <border>
      <left style="thin">
        <color rgb="FFF7A823"/>
      </left>
      <right style="thin">
        <color rgb="FFF7A823"/>
      </right>
      <top>
        <color indexed="63"/>
      </top>
      <bottom style="thin">
        <color rgb="FFF7A823"/>
      </bottom>
    </border>
    <border>
      <left>
        <color indexed="63"/>
      </left>
      <right>
        <color indexed="63"/>
      </right>
      <top style="thin">
        <color rgb="FFF7A8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86" fontId="0" fillId="0" borderId="0" xfId="0" applyNumberFormat="1" applyAlignment="1">
      <alignment/>
    </xf>
    <xf numFmtId="190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left" indent="2"/>
    </xf>
    <xf numFmtId="186" fontId="4" fillId="33" borderId="10" xfId="0" applyNumberFormat="1" applyFont="1" applyFill="1" applyBorder="1" applyAlignment="1">
      <alignment/>
    </xf>
    <xf numFmtId="186" fontId="4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3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86" fontId="2" fillId="35" borderId="10" xfId="0" applyNumberFormat="1" applyFont="1" applyFill="1" applyBorder="1" applyAlignment="1">
      <alignment/>
    </xf>
    <xf numFmtId="186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86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/>
    </xf>
    <xf numFmtId="186" fontId="2" fillId="33" borderId="13" xfId="0" applyNumberFormat="1" applyFont="1" applyFill="1" applyBorder="1" applyAlignment="1">
      <alignment/>
    </xf>
    <xf numFmtId="186" fontId="5" fillId="33" borderId="13" xfId="0" applyNumberFormat="1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86" fontId="2" fillId="33" borderId="0" xfId="0" applyNumberFormat="1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6" fontId="5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50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68"/>
  <sheetViews>
    <sheetView showGridLines="0" tabSelected="1" zoomScale="80" zoomScaleNormal="80" workbookViewId="0" topLeftCell="A1">
      <selection activeCell="U12" sqref="U12"/>
    </sheetView>
  </sheetViews>
  <sheetFormatPr defaultColWidth="9.140625" defaultRowHeight="12.75"/>
  <cols>
    <col min="1" max="1" width="1.7109375" style="0" customWidth="1"/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12" width="7.7109375" style="0" customWidth="1"/>
    <col min="13" max="15" width="7.7109375" style="0" hidden="1" customWidth="1"/>
    <col min="16" max="16" width="10.7109375" style="0" customWidth="1"/>
    <col min="17" max="18" width="9.7109375" style="0" customWidth="1"/>
    <col min="19" max="19" width="1.7109375" style="0" customWidth="1"/>
    <col min="20" max="20" width="11.421875" style="0" customWidth="1"/>
    <col min="21" max="22" width="13.7109375" style="0" bestFit="1" customWidth="1"/>
    <col min="23" max="16384" width="11.421875" style="0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2"/>
      <c r="P1" s="2"/>
      <c r="Q1" s="2"/>
      <c r="R1" s="2"/>
    </row>
    <row r="2" spans="1:19" ht="15.75">
      <c r="A2" s="5"/>
      <c r="B2" s="34" t="s">
        <v>63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5"/>
    </row>
    <row r="3" spans="1:19" ht="16.5" customHeight="1">
      <c r="A3" s="5"/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5"/>
    </row>
    <row r="4" spans="1:2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"/>
      <c r="U4" s="2"/>
      <c r="V4" s="2"/>
    </row>
    <row r="5" spans="1:22" ht="24.75" customHeight="1">
      <c r="A5" s="5"/>
      <c r="B5" s="35" t="s">
        <v>8</v>
      </c>
      <c r="C5" s="14" t="s">
        <v>58</v>
      </c>
      <c r="D5" s="36" t="s">
        <v>59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 t="s">
        <v>28</v>
      </c>
      <c r="R5" s="37"/>
      <c r="S5" s="5"/>
      <c r="T5" s="2"/>
      <c r="U5" s="2"/>
      <c r="V5" s="2"/>
    </row>
    <row r="6" spans="1:22" ht="31.5" customHeight="1">
      <c r="A6" s="5"/>
      <c r="B6" s="35"/>
      <c r="C6" s="15" t="s">
        <v>64</v>
      </c>
      <c r="D6" s="16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6" t="s">
        <v>45</v>
      </c>
      <c r="L6" s="16" t="s">
        <v>46</v>
      </c>
      <c r="M6" s="16" t="s">
        <v>47</v>
      </c>
      <c r="N6" s="16" t="s">
        <v>48</v>
      </c>
      <c r="O6" s="16" t="s">
        <v>49</v>
      </c>
      <c r="P6" s="16" t="s">
        <v>64</v>
      </c>
      <c r="Q6" s="16" t="s">
        <v>29</v>
      </c>
      <c r="R6" s="16" t="s">
        <v>30</v>
      </c>
      <c r="S6" s="5"/>
      <c r="T6" s="2"/>
      <c r="U6" s="2"/>
      <c r="V6" s="2"/>
    </row>
    <row r="7" spans="1:24" ht="21" customHeight="1">
      <c r="A7" s="5"/>
      <c r="B7" s="17" t="s">
        <v>50</v>
      </c>
      <c r="C7" s="18">
        <f>+C8+C40</f>
        <v>3991.38625</v>
      </c>
      <c r="D7" s="18">
        <f>+D8+D40</f>
        <v>517.7231999999999</v>
      </c>
      <c r="E7" s="18">
        <f aca="true" t="shared" si="0" ref="E7:O7">+E8+E40</f>
        <v>381.00759999999997</v>
      </c>
      <c r="F7" s="18">
        <f t="shared" si="0"/>
        <v>409.9041000000001</v>
      </c>
      <c r="G7" s="18">
        <f t="shared" si="0"/>
        <v>556.5988</v>
      </c>
      <c r="H7" s="18">
        <f t="shared" si="0"/>
        <v>264.35641</v>
      </c>
      <c r="I7" s="18">
        <f t="shared" si="0"/>
        <v>354.8328</v>
      </c>
      <c r="J7" s="18">
        <f t="shared" si="0"/>
        <v>369.44280000000003</v>
      </c>
      <c r="K7" s="18">
        <f t="shared" si="0"/>
        <v>375.68390000000005</v>
      </c>
      <c r="L7" s="18">
        <f t="shared" si="0"/>
        <v>398.9191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aca="true" t="shared" si="1" ref="P7:P43">SUM(D7:O7)</f>
        <v>3628.46871</v>
      </c>
      <c r="Q7" s="19">
        <f aca="true" t="shared" si="2" ref="Q7:Q43">+P7-C7</f>
        <v>-362.9175399999999</v>
      </c>
      <c r="R7" s="19">
        <f aca="true" t="shared" si="3" ref="R7:R43">+Q7/C7*100</f>
        <v>-9.09251867067488</v>
      </c>
      <c r="S7" s="5"/>
      <c r="T7" s="9"/>
      <c r="U7" s="9"/>
      <c r="V7" s="9"/>
      <c r="X7" s="8"/>
    </row>
    <row r="8" spans="1:24" ht="21" customHeight="1">
      <c r="A8" s="5"/>
      <c r="B8" s="20" t="s">
        <v>24</v>
      </c>
      <c r="C8" s="21">
        <f>+C9+C12+C16+C17+C24+C32</f>
        <v>3806.44403</v>
      </c>
      <c r="D8" s="21">
        <f>+D9+D12+D16+D17+D24+D32</f>
        <v>470.4401</v>
      </c>
      <c r="E8" s="21">
        <f aca="true" t="shared" si="4" ref="E8:O8">+E9+E12+E16+E17+E24+E32</f>
        <v>367.49339999999995</v>
      </c>
      <c r="F8" s="21">
        <f t="shared" si="4"/>
        <v>368.0035000000001</v>
      </c>
      <c r="G8" s="21">
        <f t="shared" si="4"/>
        <v>550.9349</v>
      </c>
      <c r="H8" s="21">
        <f t="shared" si="4"/>
        <v>256.52261</v>
      </c>
      <c r="I8" s="21">
        <f t="shared" si="4"/>
        <v>348.2339</v>
      </c>
      <c r="J8" s="21">
        <f t="shared" si="4"/>
        <v>360.17730000000006</v>
      </c>
      <c r="K8" s="21">
        <f t="shared" si="4"/>
        <v>364.86220000000003</v>
      </c>
      <c r="L8" s="21">
        <f t="shared" si="4"/>
        <v>384.1494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1"/>
        <v>3470.8173099999995</v>
      </c>
      <c r="Q8" s="21">
        <f t="shared" si="2"/>
        <v>-335.62672000000066</v>
      </c>
      <c r="R8" s="21">
        <f t="shared" si="3"/>
        <v>-8.817329700760125</v>
      </c>
      <c r="S8" s="5"/>
      <c r="T8" s="9"/>
      <c r="U8" s="9"/>
      <c r="V8" s="9"/>
      <c r="X8" s="8"/>
    </row>
    <row r="9" spans="1:22" ht="21" customHeight="1">
      <c r="A9" s="5"/>
      <c r="B9" s="22" t="s">
        <v>0</v>
      </c>
      <c r="C9" s="21">
        <f>SUM(C10:C11)</f>
        <v>1657.0495</v>
      </c>
      <c r="D9" s="21">
        <f>SUM(D10:D11)</f>
        <v>222.24670000000003</v>
      </c>
      <c r="E9" s="21">
        <f aca="true" t="shared" si="5" ref="E9:O9">SUM(E10:E11)</f>
        <v>178.35309999999998</v>
      </c>
      <c r="F9" s="21">
        <f t="shared" si="5"/>
        <v>184.2084</v>
      </c>
      <c r="G9" s="21">
        <f t="shared" si="5"/>
        <v>145.226</v>
      </c>
      <c r="H9" s="21">
        <f t="shared" si="5"/>
        <v>122.2627</v>
      </c>
      <c r="I9" s="21">
        <f t="shared" si="5"/>
        <v>137.46710000000002</v>
      </c>
      <c r="J9" s="21">
        <f t="shared" si="5"/>
        <v>158.0357</v>
      </c>
      <c r="K9" s="21">
        <f t="shared" si="5"/>
        <v>160.1592</v>
      </c>
      <c r="L9" s="21">
        <f t="shared" si="5"/>
        <v>176.74079999999998</v>
      </c>
      <c r="M9" s="21">
        <f t="shared" si="5"/>
        <v>0</v>
      </c>
      <c r="N9" s="21">
        <f t="shared" si="5"/>
        <v>0</v>
      </c>
      <c r="O9" s="21">
        <f t="shared" si="5"/>
        <v>0</v>
      </c>
      <c r="P9" s="21">
        <f t="shared" si="1"/>
        <v>1484.6997000000001</v>
      </c>
      <c r="Q9" s="21">
        <f t="shared" si="2"/>
        <v>-172.34979999999996</v>
      </c>
      <c r="R9" s="21">
        <f t="shared" si="3"/>
        <v>-10.401004918682268</v>
      </c>
      <c r="S9" s="5"/>
      <c r="T9" s="9"/>
      <c r="U9" s="9"/>
      <c r="V9" s="9"/>
    </row>
    <row r="10" spans="1:22" ht="15" customHeight="1">
      <c r="A10" s="5"/>
      <c r="B10" s="10" t="s">
        <v>1</v>
      </c>
      <c r="C10" s="11">
        <v>777.5987</v>
      </c>
      <c r="D10" s="11">
        <v>120.20110000000001</v>
      </c>
      <c r="E10" s="11">
        <v>88.83070000000001</v>
      </c>
      <c r="F10" s="11">
        <v>92.5727</v>
      </c>
      <c r="G10" s="11">
        <v>79.7064</v>
      </c>
      <c r="H10" s="11">
        <v>58.656</v>
      </c>
      <c r="I10" s="11">
        <v>62.0219</v>
      </c>
      <c r="J10" s="11">
        <v>72.54809999999999</v>
      </c>
      <c r="K10" s="11">
        <v>77.002</v>
      </c>
      <c r="L10" s="11">
        <v>89.2653</v>
      </c>
      <c r="M10" s="11"/>
      <c r="N10" s="11"/>
      <c r="O10" s="11"/>
      <c r="P10" s="11">
        <f t="shared" si="1"/>
        <v>740.8042</v>
      </c>
      <c r="Q10" s="11">
        <f t="shared" si="2"/>
        <v>-36.79449999999997</v>
      </c>
      <c r="R10" s="11">
        <f t="shared" si="3"/>
        <v>-4.731810894231172</v>
      </c>
      <c r="S10" s="5"/>
      <c r="T10" s="9"/>
      <c r="U10" s="9"/>
      <c r="V10" s="9"/>
    </row>
    <row r="11" spans="1:22" ht="15" customHeight="1">
      <c r="A11" s="5"/>
      <c r="B11" s="10" t="s">
        <v>2</v>
      </c>
      <c r="C11" s="11">
        <v>879.4508</v>
      </c>
      <c r="D11" s="11">
        <v>102.04560000000001</v>
      </c>
      <c r="E11" s="11">
        <v>89.52239999999999</v>
      </c>
      <c r="F11" s="11">
        <v>91.63570000000001</v>
      </c>
      <c r="G11" s="11">
        <v>65.5196</v>
      </c>
      <c r="H11" s="11">
        <v>63.6067</v>
      </c>
      <c r="I11" s="11">
        <v>75.4452</v>
      </c>
      <c r="J11" s="11">
        <v>85.4876</v>
      </c>
      <c r="K11" s="11">
        <v>83.1572</v>
      </c>
      <c r="L11" s="11">
        <v>87.4755</v>
      </c>
      <c r="M11" s="11"/>
      <c r="N11" s="11"/>
      <c r="O11" s="11"/>
      <c r="P11" s="11">
        <f>SUM(D11:O11)</f>
        <v>743.8955</v>
      </c>
      <c r="Q11" s="11">
        <f t="shared" si="2"/>
        <v>-135.5553</v>
      </c>
      <c r="R11" s="11">
        <f t="shared" si="3"/>
        <v>-15.41363087053875</v>
      </c>
      <c r="S11" s="5"/>
      <c r="T11" s="9"/>
      <c r="U11" s="9"/>
      <c r="V11" s="9"/>
    </row>
    <row r="12" spans="1:25" ht="21" customHeight="1">
      <c r="A12" s="5"/>
      <c r="B12" s="22" t="s">
        <v>9</v>
      </c>
      <c r="C12" s="21">
        <f>SUM(C13:C15)</f>
        <v>1563.6039</v>
      </c>
      <c r="D12" s="21">
        <f>SUM(D13:D15)</f>
        <v>188.1817</v>
      </c>
      <c r="E12" s="21">
        <f aca="true" t="shared" si="6" ref="E12:O12">SUM(E13:E15)</f>
        <v>133.56609999999998</v>
      </c>
      <c r="F12" s="21">
        <f t="shared" si="6"/>
        <v>128.9903</v>
      </c>
      <c r="G12" s="21">
        <f t="shared" si="6"/>
        <v>311.0865</v>
      </c>
      <c r="H12" s="21">
        <f t="shared" si="6"/>
        <v>102.0029</v>
      </c>
      <c r="I12" s="21">
        <f t="shared" si="6"/>
        <v>155.4179</v>
      </c>
      <c r="J12" s="21">
        <f t="shared" si="6"/>
        <v>158.65930000000003</v>
      </c>
      <c r="K12" s="21">
        <f t="shared" si="6"/>
        <v>161.0942</v>
      </c>
      <c r="L12" s="21">
        <f t="shared" si="6"/>
        <v>161.60580000000002</v>
      </c>
      <c r="M12" s="21">
        <f t="shared" si="6"/>
        <v>0</v>
      </c>
      <c r="N12" s="21">
        <f t="shared" si="6"/>
        <v>0</v>
      </c>
      <c r="O12" s="21">
        <f t="shared" si="6"/>
        <v>0</v>
      </c>
      <c r="P12" s="21">
        <f t="shared" si="1"/>
        <v>1500.6047</v>
      </c>
      <c r="Q12" s="21">
        <f t="shared" si="2"/>
        <v>-62.99919999999997</v>
      </c>
      <c r="R12" s="21">
        <f t="shared" si="3"/>
        <v>-4.029102255372987</v>
      </c>
      <c r="S12" s="5"/>
      <c r="T12" s="9"/>
      <c r="U12" s="9"/>
      <c r="V12" s="9"/>
      <c r="Y12" s="8"/>
    </row>
    <row r="13" spans="1:22" ht="15" customHeight="1">
      <c r="A13" s="5"/>
      <c r="B13" s="10" t="s">
        <v>1</v>
      </c>
      <c r="C13" s="11">
        <v>457.53430000000003</v>
      </c>
      <c r="D13" s="11">
        <v>0.8758999999999999</v>
      </c>
      <c r="E13" s="11">
        <v>4.917800000000001</v>
      </c>
      <c r="F13" s="11">
        <v>11.9087</v>
      </c>
      <c r="G13" s="11">
        <v>194.87920000000003</v>
      </c>
      <c r="H13" s="11">
        <v>17.2591</v>
      </c>
      <c r="I13" s="11">
        <v>71.58439999999999</v>
      </c>
      <c r="J13" s="11">
        <v>51.9574</v>
      </c>
      <c r="K13" s="11">
        <v>56.1664</v>
      </c>
      <c r="L13" s="11">
        <v>58.9591</v>
      </c>
      <c r="M13" s="11"/>
      <c r="N13" s="11"/>
      <c r="O13" s="11"/>
      <c r="P13" s="11">
        <f t="shared" si="1"/>
        <v>468.50800000000004</v>
      </c>
      <c r="Q13" s="11">
        <f t="shared" si="2"/>
        <v>10.973700000000008</v>
      </c>
      <c r="R13" s="11">
        <f t="shared" si="3"/>
        <v>2.398443133115923</v>
      </c>
      <c r="S13" s="5"/>
      <c r="T13" s="9"/>
      <c r="U13" s="9"/>
      <c r="V13" s="9"/>
    </row>
    <row r="14" spans="1:22" ht="15" customHeight="1">
      <c r="A14" s="5"/>
      <c r="B14" s="10" t="s">
        <v>3</v>
      </c>
      <c r="C14" s="11">
        <v>752.2666999999999</v>
      </c>
      <c r="D14" s="11">
        <v>133.5491</v>
      </c>
      <c r="E14" s="11">
        <v>82.93709999999999</v>
      </c>
      <c r="F14" s="11">
        <v>73.83930000000001</v>
      </c>
      <c r="G14" s="11">
        <v>83.0277</v>
      </c>
      <c r="H14" s="11">
        <v>64.8834</v>
      </c>
      <c r="I14" s="11">
        <v>64.6604</v>
      </c>
      <c r="J14" s="11">
        <v>82.77270000000001</v>
      </c>
      <c r="K14" s="11">
        <v>74.7513</v>
      </c>
      <c r="L14" s="11">
        <v>70.2202</v>
      </c>
      <c r="M14" s="11"/>
      <c r="N14" s="11"/>
      <c r="O14" s="11"/>
      <c r="P14" s="11">
        <f t="shared" si="1"/>
        <v>730.6412</v>
      </c>
      <c r="Q14" s="11">
        <f t="shared" si="2"/>
        <v>-21.625499999999874</v>
      </c>
      <c r="R14" s="11">
        <f t="shared" si="3"/>
        <v>-2.8747118541868035</v>
      </c>
      <c r="S14" s="5"/>
      <c r="T14" s="9"/>
      <c r="U14" s="9"/>
      <c r="V14" s="9"/>
    </row>
    <row r="15" spans="1:22" ht="15" customHeight="1">
      <c r="A15" s="5"/>
      <c r="B15" s="10" t="s">
        <v>4</v>
      </c>
      <c r="C15" s="11">
        <v>353.8029</v>
      </c>
      <c r="D15" s="11">
        <v>53.756699999999995</v>
      </c>
      <c r="E15" s="11">
        <v>45.7112</v>
      </c>
      <c r="F15" s="11">
        <v>43.2423</v>
      </c>
      <c r="G15" s="11">
        <v>33.1796</v>
      </c>
      <c r="H15" s="11">
        <v>19.860400000000002</v>
      </c>
      <c r="I15" s="11">
        <v>19.1731</v>
      </c>
      <c r="J15" s="11">
        <v>23.9292</v>
      </c>
      <c r="K15" s="11">
        <v>30.1765</v>
      </c>
      <c r="L15" s="11">
        <v>32.4265</v>
      </c>
      <c r="M15" s="11"/>
      <c r="N15" s="11"/>
      <c r="O15" s="11"/>
      <c r="P15" s="11">
        <f t="shared" si="1"/>
        <v>301.4555</v>
      </c>
      <c r="Q15" s="11">
        <f t="shared" si="2"/>
        <v>-52.34740000000005</v>
      </c>
      <c r="R15" s="11">
        <f t="shared" si="3"/>
        <v>-14.7956390408332</v>
      </c>
      <c r="S15" s="5"/>
      <c r="T15" s="9"/>
      <c r="U15" s="9"/>
      <c r="V15" s="9"/>
    </row>
    <row r="16" spans="1:22" ht="21" customHeight="1">
      <c r="A16" s="5"/>
      <c r="B16" s="22" t="s">
        <v>51</v>
      </c>
      <c r="C16" s="21">
        <v>167.7508</v>
      </c>
      <c r="D16" s="21">
        <v>18.436400000000003</v>
      </c>
      <c r="E16" s="21">
        <v>17.283699999999996</v>
      </c>
      <c r="F16" s="21">
        <v>15.547899999999998</v>
      </c>
      <c r="G16" s="21">
        <v>10.6369</v>
      </c>
      <c r="H16" s="21">
        <v>9.3828</v>
      </c>
      <c r="I16" s="21">
        <v>11.1045</v>
      </c>
      <c r="J16" s="21">
        <v>13.086200000000002</v>
      </c>
      <c r="K16" s="21">
        <v>14.212600000000002</v>
      </c>
      <c r="L16" s="21">
        <v>16.1338</v>
      </c>
      <c r="M16" s="21"/>
      <c r="N16" s="21"/>
      <c r="O16" s="21"/>
      <c r="P16" s="21">
        <f>SUM(D16:O16)</f>
        <v>125.82480000000001</v>
      </c>
      <c r="Q16" s="21">
        <f t="shared" si="2"/>
        <v>-41.92599999999999</v>
      </c>
      <c r="R16" s="21">
        <f t="shared" si="3"/>
        <v>-24.99302536858244</v>
      </c>
      <c r="S16" s="5"/>
      <c r="T16" s="9"/>
      <c r="U16" s="9"/>
      <c r="V16" s="9"/>
    </row>
    <row r="17" spans="1:22" ht="21" customHeight="1">
      <c r="A17" s="5"/>
      <c r="B17" s="22" t="s">
        <v>36</v>
      </c>
      <c r="C17" s="21">
        <f>SUM(C18:C23)</f>
        <v>142.46681999999998</v>
      </c>
      <c r="D17" s="21">
        <f>SUM(D18:D23)</f>
        <v>18.125299999999996</v>
      </c>
      <c r="E17" s="21">
        <f aca="true" t="shared" si="7" ref="E17:O17">SUM(E18:E23)</f>
        <v>15.8791</v>
      </c>
      <c r="F17" s="21">
        <f t="shared" si="7"/>
        <v>15.548800000000002</v>
      </c>
      <c r="G17" s="21">
        <f t="shared" si="7"/>
        <v>13.373900000000003</v>
      </c>
      <c r="H17" s="21">
        <f t="shared" si="7"/>
        <v>12.236699999999999</v>
      </c>
      <c r="I17" s="21">
        <f t="shared" si="7"/>
        <v>11.519</v>
      </c>
      <c r="J17" s="21">
        <f t="shared" si="7"/>
        <v>15.3282</v>
      </c>
      <c r="K17" s="21">
        <f t="shared" si="7"/>
        <v>16.7626</v>
      </c>
      <c r="L17" s="21">
        <f t="shared" si="7"/>
        <v>14.6498</v>
      </c>
      <c r="M17" s="21">
        <f t="shared" si="7"/>
        <v>0</v>
      </c>
      <c r="N17" s="21">
        <f t="shared" si="7"/>
        <v>0</v>
      </c>
      <c r="O17" s="21">
        <f t="shared" si="7"/>
        <v>0</v>
      </c>
      <c r="P17" s="21">
        <f t="shared" si="1"/>
        <v>133.4234</v>
      </c>
      <c r="Q17" s="21">
        <f t="shared" si="2"/>
        <v>-9.043419999999998</v>
      </c>
      <c r="R17" s="21">
        <f t="shared" si="3"/>
        <v>-6.347737669725483</v>
      </c>
      <c r="S17" s="5"/>
      <c r="T17" s="9"/>
      <c r="U17" s="9"/>
      <c r="V17" s="9"/>
    </row>
    <row r="18" spans="1:22" ht="15" customHeight="1">
      <c r="A18" s="5"/>
      <c r="B18" s="10" t="s">
        <v>34</v>
      </c>
      <c r="C18" s="11">
        <v>17.099</v>
      </c>
      <c r="D18" s="11">
        <v>1.5365</v>
      </c>
      <c r="E18" s="11">
        <v>1.6238</v>
      </c>
      <c r="F18" s="11">
        <v>7.639999999999999</v>
      </c>
      <c r="G18" s="11">
        <v>5.6731</v>
      </c>
      <c r="H18" s="11">
        <v>0.8875</v>
      </c>
      <c r="I18" s="11">
        <v>1.4460000000000002</v>
      </c>
      <c r="J18" s="11">
        <v>1.8911</v>
      </c>
      <c r="K18" s="11">
        <v>2.3661</v>
      </c>
      <c r="L18" s="11">
        <v>2.1797999999999997</v>
      </c>
      <c r="M18" s="11"/>
      <c r="N18" s="11"/>
      <c r="O18" s="11"/>
      <c r="P18" s="11">
        <f t="shared" si="1"/>
        <v>25.2439</v>
      </c>
      <c r="Q18" s="11">
        <f t="shared" si="2"/>
        <v>8.1449</v>
      </c>
      <c r="R18" s="11">
        <f t="shared" si="3"/>
        <v>47.633779753201935</v>
      </c>
      <c r="S18" s="5"/>
      <c r="T18" s="9"/>
      <c r="U18" s="9"/>
      <c r="V18" s="9"/>
    </row>
    <row r="19" spans="1:22" ht="15" customHeight="1">
      <c r="A19" s="5"/>
      <c r="B19" s="10" t="s">
        <v>11</v>
      </c>
      <c r="C19" s="11">
        <v>60.4404</v>
      </c>
      <c r="D19" s="11">
        <v>9.5559</v>
      </c>
      <c r="E19" s="11">
        <v>6.4860999999999995</v>
      </c>
      <c r="F19" s="11">
        <v>1.3146000000000002</v>
      </c>
      <c r="G19" s="11">
        <v>0.8183</v>
      </c>
      <c r="H19" s="11">
        <v>4.4501</v>
      </c>
      <c r="I19" s="11">
        <v>2.2779000000000003</v>
      </c>
      <c r="J19" s="11">
        <v>5.673</v>
      </c>
      <c r="K19" s="11">
        <v>6.728299999999999</v>
      </c>
      <c r="L19" s="11">
        <v>6.1884</v>
      </c>
      <c r="M19" s="11"/>
      <c r="N19" s="11"/>
      <c r="O19" s="11"/>
      <c r="P19" s="11">
        <f t="shared" si="1"/>
        <v>43.492599999999996</v>
      </c>
      <c r="Q19" s="11">
        <f t="shared" si="2"/>
        <v>-16.9478</v>
      </c>
      <c r="R19" s="11">
        <f t="shared" si="3"/>
        <v>-28.040515946287588</v>
      </c>
      <c r="S19" s="5"/>
      <c r="T19" s="9"/>
      <c r="U19" s="9"/>
      <c r="V19" s="9"/>
    </row>
    <row r="20" spans="1:22" ht="15" customHeight="1">
      <c r="A20" s="5"/>
      <c r="B20" s="10" t="s">
        <v>12</v>
      </c>
      <c r="C20" s="11">
        <v>18.745099999999997</v>
      </c>
      <c r="D20" s="11">
        <v>1.4666</v>
      </c>
      <c r="E20" s="11">
        <v>3.0046000000000004</v>
      </c>
      <c r="F20" s="11">
        <v>1.4778000000000002</v>
      </c>
      <c r="G20" s="11">
        <v>2.1563000000000003</v>
      </c>
      <c r="H20" s="11">
        <v>2.0283999999999995</v>
      </c>
      <c r="I20" s="11">
        <v>3.837</v>
      </c>
      <c r="J20" s="11">
        <v>2.8687000000000005</v>
      </c>
      <c r="K20" s="11">
        <v>2.7715</v>
      </c>
      <c r="L20" s="11">
        <v>1.6235</v>
      </c>
      <c r="M20" s="11"/>
      <c r="N20" s="11"/>
      <c r="O20" s="11"/>
      <c r="P20" s="11">
        <f t="shared" si="1"/>
        <v>21.2344</v>
      </c>
      <c r="Q20" s="11">
        <f t="shared" si="2"/>
        <v>2.4893000000000036</v>
      </c>
      <c r="R20" s="11">
        <f t="shared" si="3"/>
        <v>13.279737104630032</v>
      </c>
      <c r="S20" s="5"/>
      <c r="T20" s="9"/>
      <c r="U20" s="9"/>
      <c r="V20" s="9"/>
    </row>
    <row r="21" spans="1:22" ht="15" customHeight="1">
      <c r="A21" s="5"/>
      <c r="B21" s="10" t="s">
        <v>26</v>
      </c>
      <c r="C21" s="11">
        <v>39.00782</v>
      </c>
      <c r="D21" s="11">
        <v>4.895299999999999</v>
      </c>
      <c r="E21" s="11">
        <v>4.155399999999999</v>
      </c>
      <c r="F21" s="11">
        <v>4.498600000000001</v>
      </c>
      <c r="G21" s="11">
        <v>3.9752000000000005</v>
      </c>
      <c r="H21" s="11">
        <v>3.9682999999999997</v>
      </c>
      <c r="I21" s="11">
        <v>3.3888000000000003</v>
      </c>
      <c r="J21" s="11">
        <v>3.8552999999999997</v>
      </c>
      <c r="K21" s="11">
        <v>4.2776000000000005</v>
      </c>
      <c r="L21" s="11">
        <v>3.9944999999999995</v>
      </c>
      <c r="M21" s="11"/>
      <c r="N21" s="11"/>
      <c r="O21" s="11"/>
      <c r="P21" s="11">
        <f t="shared" si="1"/>
        <v>37.009</v>
      </c>
      <c r="Q21" s="11">
        <f t="shared" si="2"/>
        <v>-1.998820000000002</v>
      </c>
      <c r="R21" s="11">
        <f t="shared" si="3"/>
        <v>-5.124152029003421</v>
      </c>
      <c r="S21" s="5"/>
      <c r="T21" s="9"/>
      <c r="U21" s="9"/>
      <c r="V21" s="9"/>
    </row>
    <row r="22" spans="1:22" ht="15" customHeight="1">
      <c r="A22" s="5"/>
      <c r="B22" s="10" t="s">
        <v>13</v>
      </c>
      <c r="C22" s="11">
        <v>0.8018</v>
      </c>
      <c r="D22" s="11">
        <v>0.0965</v>
      </c>
      <c r="E22" s="11">
        <v>0.08080000000000001</v>
      </c>
      <c r="F22" s="11">
        <v>0.07909999999999999</v>
      </c>
      <c r="G22" s="11">
        <v>0.0426</v>
      </c>
      <c r="H22" s="11">
        <v>0.008600000000000002</v>
      </c>
      <c r="I22" s="11">
        <v>0.0035999999999999995</v>
      </c>
      <c r="J22" s="11">
        <v>0.0435</v>
      </c>
      <c r="K22" s="11">
        <v>0.1113</v>
      </c>
      <c r="L22" s="11">
        <v>0.1018</v>
      </c>
      <c r="M22" s="11"/>
      <c r="N22" s="11"/>
      <c r="O22" s="11"/>
      <c r="P22" s="11">
        <f t="shared" si="1"/>
        <v>0.5678000000000001</v>
      </c>
      <c r="Q22" s="11">
        <f t="shared" si="2"/>
        <v>-0.23399999999999987</v>
      </c>
      <c r="R22" s="11">
        <f t="shared" si="3"/>
        <v>-29.18433524569717</v>
      </c>
      <c r="S22" s="5"/>
      <c r="T22" s="9"/>
      <c r="U22" s="9"/>
      <c r="V22" s="9"/>
    </row>
    <row r="23" spans="1:22" ht="15" customHeight="1">
      <c r="A23" s="5"/>
      <c r="B23" s="10" t="s">
        <v>52</v>
      </c>
      <c r="C23" s="11">
        <v>6.3727</v>
      </c>
      <c r="D23" s="11">
        <v>0.5745</v>
      </c>
      <c r="E23" s="11">
        <v>0.5284</v>
      </c>
      <c r="F23" s="11">
        <v>0.5387000000000001</v>
      </c>
      <c r="G23" s="11">
        <v>0.7084000000000001</v>
      </c>
      <c r="H23" s="11">
        <v>0.8938</v>
      </c>
      <c r="I23" s="11">
        <v>0.5657000000000001</v>
      </c>
      <c r="J23" s="11">
        <v>0.9966</v>
      </c>
      <c r="K23" s="11">
        <v>0.5078</v>
      </c>
      <c r="L23" s="11">
        <v>0.5618</v>
      </c>
      <c r="M23" s="11"/>
      <c r="N23" s="11"/>
      <c r="O23" s="11"/>
      <c r="P23" s="11">
        <f>SUM(D23:O23)</f>
        <v>5.8757</v>
      </c>
      <c r="Q23" s="11">
        <f>+P23-C23</f>
        <v>-0.4969999999999999</v>
      </c>
      <c r="R23" s="11">
        <f t="shared" si="3"/>
        <v>-7.79889214932446</v>
      </c>
      <c r="S23" s="5"/>
      <c r="T23" s="9"/>
      <c r="U23" s="9"/>
      <c r="V23" s="9"/>
    </row>
    <row r="24" spans="1:22" ht="21" customHeight="1">
      <c r="A24" s="5"/>
      <c r="B24" s="22" t="s">
        <v>14</v>
      </c>
      <c r="C24" s="21">
        <f aca="true" t="shared" si="8" ref="C24:H24">SUM(C25:C29)</f>
        <v>42.61789999999999</v>
      </c>
      <c r="D24" s="21">
        <f t="shared" si="8"/>
        <v>3.8190999999999997</v>
      </c>
      <c r="E24" s="21">
        <f t="shared" si="8"/>
        <v>3.8615999999999993</v>
      </c>
      <c r="F24" s="21">
        <f t="shared" si="8"/>
        <v>2.8453</v>
      </c>
      <c r="G24" s="21">
        <f t="shared" si="8"/>
        <v>0.8726</v>
      </c>
      <c r="H24" s="21">
        <f t="shared" si="8"/>
        <v>0.7138</v>
      </c>
      <c r="I24" s="21">
        <f aca="true" t="shared" si="9" ref="I24:O24">SUM(I25:I29)</f>
        <v>0.9686999999999999</v>
      </c>
      <c r="J24" s="21">
        <f t="shared" si="9"/>
        <v>2.184</v>
      </c>
      <c r="K24" s="21">
        <f t="shared" si="9"/>
        <v>1.8557000000000001</v>
      </c>
      <c r="L24" s="21">
        <f t="shared" si="9"/>
        <v>3.1139</v>
      </c>
      <c r="M24" s="21">
        <f t="shared" si="9"/>
        <v>0</v>
      </c>
      <c r="N24" s="21">
        <f t="shared" si="9"/>
        <v>0</v>
      </c>
      <c r="O24" s="21">
        <f t="shared" si="9"/>
        <v>0</v>
      </c>
      <c r="P24" s="21">
        <f t="shared" si="1"/>
        <v>20.2347</v>
      </c>
      <c r="Q24" s="21">
        <f t="shared" si="2"/>
        <v>-22.38319999999999</v>
      </c>
      <c r="R24" s="21">
        <f t="shared" si="3"/>
        <v>-52.520654466785075</v>
      </c>
      <c r="S24" s="5"/>
      <c r="T24" s="9"/>
      <c r="U24" s="9"/>
      <c r="V24" s="9"/>
    </row>
    <row r="25" spans="1:22" ht="15" customHeight="1">
      <c r="A25" s="5"/>
      <c r="B25" s="10" t="s">
        <v>5</v>
      </c>
      <c r="C25" s="11">
        <v>21.6225</v>
      </c>
      <c r="D25" s="11">
        <v>2.3888</v>
      </c>
      <c r="E25" s="11">
        <v>2.6213999999999995</v>
      </c>
      <c r="F25" s="11">
        <v>1.7882999999999998</v>
      </c>
      <c r="G25" s="11">
        <v>0.42619999999999997</v>
      </c>
      <c r="H25" s="11">
        <v>0.3005</v>
      </c>
      <c r="I25" s="11">
        <v>0.4372</v>
      </c>
      <c r="J25" s="11">
        <v>1.2829000000000002</v>
      </c>
      <c r="K25" s="11">
        <v>1.0125</v>
      </c>
      <c r="L25" s="11">
        <v>1.8785999999999998</v>
      </c>
      <c r="M25" s="11"/>
      <c r="N25" s="11"/>
      <c r="O25" s="11"/>
      <c r="P25" s="11">
        <f>SUM(D25:O25)</f>
        <v>12.136399999999998</v>
      </c>
      <c r="Q25" s="11">
        <f t="shared" si="2"/>
        <v>-9.4861</v>
      </c>
      <c r="R25" s="11">
        <f t="shared" si="3"/>
        <v>-43.871430223147186</v>
      </c>
      <c r="S25" s="5"/>
      <c r="T25" s="9"/>
      <c r="U25" s="9"/>
      <c r="V25" s="9"/>
    </row>
    <row r="26" spans="1:22" ht="15" customHeight="1">
      <c r="A26" s="5"/>
      <c r="B26" s="10" t="s">
        <v>6</v>
      </c>
      <c r="C26" s="11">
        <v>0.729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/>
      <c r="N26" s="11"/>
      <c r="O26" s="11"/>
      <c r="P26" s="11">
        <f>SUM(D26:O26)</f>
        <v>0</v>
      </c>
      <c r="Q26" s="11">
        <f t="shared" si="2"/>
        <v>-0.729</v>
      </c>
      <c r="R26" s="11">
        <f t="shared" si="3"/>
        <v>-100</v>
      </c>
      <c r="S26" s="5"/>
      <c r="T26" s="9"/>
      <c r="U26" s="9"/>
      <c r="V26" s="9"/>
    </row>
    <row r="27" spans="1:22" ht="15" customHeight="1" hidden="1">
      <c r="A27" s="5"/>
      <c r="B27" s="10" t="s">
        <v>15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/>
      <c r="N27" s="11"/>
      <c r="O27" s="11"/>
      <c r="P27" s="11">
        <f>SUM(D27:O27)</f>
        <v>0</v>
      </c>
      <c r="Q27" s="11">
        <f t="shared" si="2"/>
        <v>0</v>
      </c>
      <c r="R27" s="12" t="e">
        <f t="shared" si="3"/>
        <v>#DIV/0!</v>
      </c>
      <c r="S27" s="5"/>
      <c r="T27" s="9"/>
      <c r="U27" s="9"/>
      <c r="V27" s="9"/>
    </row>
    <row r="28" spans="1:22" ht="15" customHeight="1">
      <c r="A28" s="5"/>
      <c r="B28" s="10" t="s">
        <v>16</v>
      </c>
      <c r="C28" s="11">
        <v>11.802499999999998</v>
      </c>
      <c r="D28" s="11">
        <v>1.4303000000000001</v>
      </c>
      <c r="E28" s="11">
        <v>1.2390999999999999</v>
      </c>
      <c r="F28" s="11">
        <v>1.057</v>
      </c>
      <c r="G28" s="11">
        <v>0.44470000000000004</v>
      </c>
      <c r="H28" s="11">
        <v>0.4133</v>
      </c>
      <c r="I28" s="11">
        <v>0.5315</v>
      </c>
      <c r="J28" s="11">
        <v>0.9010999999999999</v>
      </c>
      <c r="K28" s="11">
        <v>0.8432000000000001</v>
      </c>
      <c r="L28" s="11">
        <v>1.2006000000000001</v>
      </c>
      <c r="M28" s="11"/>
      <c r="N28" s="11"/>
      <c r="O28" s="11"/>
      <c r="P28" s="11">
        <f>SUM(D28:O28)</f>
        <v>8.0608</v>
      </c>
      <c r="Q28" s="11">
        <f t="shared" si="2"/>
        <v>-3.741699999999998</v>
      </c>
      <c r="R28" s="11">
        <f t="shared" si="3"/>
        <v>-31.702605380216042</v>
      </c>
      <c r="S28" s="5"/>
      <c r="T28" s="9"/>
      <c r="U28" s="9"/>
      <c r="V28" s="9"/>
    </row>
    <row r="29" spans="1:22" ht="15" customHeight="1">
      <c r="A29" s="5"/>
      <c r="B29" s="10" t="s">
        <v>53</v>
      </c>
      <c r="C29" s="11">
        <f>+C30+C31</f>
        <v>8.463899999999999</v>
      </c>
      <c r="D29" s="11">
        <f>+D30+D31</f>
        <v>0</v>
      </c>
      <c r="E29" s="11">
        <f aca="true" t="shared" si="10" ref="E29:O29">+E30+E31</f>
        <v>0.0011</v>
      </c>
      <c r="F29" s="11">
        <f t="shared" si="10"/>
        <v>0</v>
      </c>
      <c r="G29" s="11">
        <f t="shared" si="10"/>
        <v>0.0017</v>
      </c>
      <c r="H29" s="11">
        <f t="shared" si="10"/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1">
        <f t="shared" si="10"/>
        <v>0.0347</v>
      </c>
      <c r="M29" s="11">
        <f t="shared" si="10"/>
        <v>0</v>
      </c>
      <c r="N29" s="11">
        <f t="shared" si="10"/>
        <v>0</v>
      </c>
      <c r="O29" s="11">
        <f t="shared" si="10"/>
        <v>0</v>
      </c>
      <c r="P29" s="11">
        <f t="shared" si="1"/>
        <v>0.0375</v>
      </c>
      <c r="Q29" s="11">
        <f t="shared" si="2"/>
        <v>-8.4264</v>
      </c>
      <c r="R29" s="11">
        <f t="shared" si="3"/>
        <v>-99.55694183532414</v>
      </c>
      <c r="S29" s="5"/>
      <c r="T29" s="9"/>
      <c r="U29" s="9"/>
      <c r="V29" s="9"/>
    </row>
    <row r="30" spans="1:22" ht="15" customHeight="1">
      <c r="A30" s="5"/>
      <c r="B30" s="13" t="s">
        <v>54</v>
      </c>
      <c r="C30" s="11">
        <v>5.279699999999999</v>
      </c>
      <c r="D30" s="11">
        <v>0</v>
      </c>
      <c r="E30" s="11">
        <v>0.0011</v>
      </c>
      <c r="F30" s="11">
        <v>0</v>
      </c>
      <c r="G30" s="11">
        <v>0.0017</v>
      </c>
      <c r="H30" s="11">
        <v>0</v>
      </c>
      <c r="I30" s="11">
        <v>0</v>
      </c>
      <c r="J30" s="11">
        <v>0</v>
      </c>
      <c r="K30" s="11">
        <v>0</v>
      </c>
      <c r="L30" s="11">
        <v>0.0016</v>
      </c>
      <c r="M30" s="11"/>
      <c r="N30" s="11"/>
      <c r="O30" s="11"/>
      <c r="P30" s="11">
        <f t="shared" si="1"/>
        <v>0.0044</v>
      </c>
      <c r="Q30" s="11">
        <f>+P30-C30</f>
        <v>-5.275299999999999</v>
      </c>
      <c r="R30" s="11">
        <f t="shared" si="3"/>
        <v>-99.91666193154913</v>
      </c>
      <c r="S30" s="5"/>
      <c r="T30" s="9"/>
      <c r="U30" s="9"/>
      <c r="V30" s="9"/>
    </row>
    <row r="31" spans="1:22" ht="15" customHeight="1">
      <c r="A31" s="5"/>
      <c r="B31" s="13" t="s">
        <v>55</v>
      </c>
      <c r="C31" s="11">
        <v>3.1841999999999997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0.033100000000000004</v>
      </c>
      <c r="M31" s="11"/>
      <c r="N31" s="11"/>
      <c r="O31" s="11"/>
      <c r="P31" s="11">
        <f t="shared" si="1"/>
        <v>0.033100000000000004</v>
      </c>
      <c r="Q31" s="11">
        <f>+P31-C31</f>
        <v>-3.1510999999999996</v>
      </c>
      <c r="R31" s="11">
        <f t="shared" si="3"/>
        <v>-98.96049243137993</v>
      </c>
      <c r="S31" s="5"/>
      <c r="T31" s="9"/>
      <c r="U31" s="9"/>
      <c r="V31" s="9"/>
    </row>
    <row r="32" spans="1:22" ht="21" customHeight="1">
      <c r="A32" s="5"/>
      <c r="B32" s="22" t="s">
        <v>22</v>
      </c>
      <c r="C32" s="21">
        <f>SUM(C33:C39)</f>
        <v>232.95511000000002</v>
      </c>
      <c r="D32" s="21">
        <f>SUM(D33:D39)</f>
        <v>19.630899999999997</v>
      </c>
      <c r="E32" s="21">
        <f aca="true" t="shared" si="11" ref="E32:O32">SUM(E33:E39)</f>
        <v>18.5498</v>
      </c>
      <c r="F32" s="21">
        <f t="shared" si="11"/>
        <v>20.8628</v>
      </c>
      <c r="G32" s="21">
        <f t="shared" si="11"/>
        <v>69.739</v>
      </c>
      <c r="H32" s="21">
        <f t="shared" si="11"/>
        <v>9.92371</v>
      </c>
      <c r="I32" s="21">
        <f t="shared" si="11"/>
        <v>31.7567</v>
      </c>
      <c r="J32" s="21">
        <f t="shared" si="11"/>
        <v>12.8839</v>
      </c>
      <c r="K32" s="21">
        <f t="shared" si="11"/>
        <v>10.7779</v>
      </c>
      <c r="L32" s="21">
        <f t="shared" si="11"/>
        <v>11.905299999999999</v>
      </c>
      <c r="M32" s="21">
        <f t="shared" si="11"/>
        <v>0</v>
      </c>
      <c r="N32" s="21">
        <f t="shared" si="11"/>
        <v>0</v>
      </c>
      <c r="O32" s="21">
        <f t="shared" si="11"/>
        <v>0</v>
      </c>
      <c r="P32" s="21">
        <f t="shared" si="1"/>
        <v>206.03001</v>
      </c>
      <c r="Q32" s="21">
        <f t="shared" si="2"/>
        <v>-26.925100000000015</v>
      </c>
      <c r="R32" s="21">
        <f t="shared" si="3"/>
        <v>-11.558063697336372</v>
      </c>
      <c r="S32" s="5"/>
      <c r="T32" s="9"/>
      <c r="U32" s="9"/>
      <c r="V32" s="9"/>
    </row>
    <row r="33" spans="1:22" ht="15" customHeight="1">
      <c r="A33" s="5"/>
      <c r="B33" s="10" t="s">
        <v>17</v>
      </c>
      <c r="C33" s="11">
        <v>9.375099999999998</v>
      </c>
      <c r="D33" s="11">
        <v>0.9203</v>
      </c>
      <c r="E33" s="11">
        <v>1.1596</v>
      </c>
      <c r="F33" s="11">
        <v>1.1441000000000001</v>
      </c>
      <c r="G33" s="11">
        <v>0.43229999999999996</v>
      </c>
      <c r="H33" s="11">
        <v>0.0198</v>
      </c>
      <c r="I33" s="11">
        <v>0.051100000000000007</v>
      </c>
      <c r="J33" s="11">
        <v>0.0716</v>
      </c>
      <c r="K33" s="11">
        <v>0.1308</v>
      </c>
      <c r="L33" s="11">
        <v>0.1328</v>
      </c>
      <c r="M33" s="11"/>
      <c r="N33" s="11"/>
      <c r="O33" s="11"/>
      <c r="P33" s="11">
        <f t="shared" si="1"/>
        <v>4.0624</v>
      </c>
      <c r="Q33" s="11">
        <f t="shared" si="2"/>
        <v>-5.312699999999998</v>
      </c>
      <c r="R33" s="11">
        <f t="shared" si="3"/>
        <v>-56.66819553924757</v>
      </c>
      <c r="S33" s="5"/>
      <c r="T33" s="9"/>
      <c r="U33" s="9"/>
      <c r="V33" s="9"/>
    </row>
    <row r="34" spans="1:22" ht="15" customHeight="1">
      <c r="A34" s="5"/>
      <c r="B34" s="10" t="s">
        <v>7</v>
      </c>
      <c r="C34" s="11">
        <v>72.086</v>
      </c>
      <c r="D34" s="11">
        <v>9.0345</v>
      </c>
      <c r="E34" s="11">
        <v>8.3384</v>
      </c>
      <c r="F34" s="11">
        <v>8.4659</v>
      </c>
      <c r="G34" s="11">
        <v>6.7196</v>
      </c>
      <c r="H34" s="11">
        <v>4.0628</v>
      </c>
      <c r="I34" s="11">
        <v>4.3518</v>
      </c>
      <c r="J34" s="11">
        <v>5.4398</v>
      </c>
      <c r="K34" s="11">
        <v>6.383700000000001</v>
      </c>
      <c r="L34" s="11">
        <v>7.0222</v>
      </c>
      <c r="M34" s="11"/>
      <c r="N34" s="11"/>
      <c r="O34" s="11"/>
      <c r="P34" s="11">
        <f t="shared" si="1"/>
        <v>59.81869999999999</v>
      </c>
      <c r="Q34" s="11">
        <f t="shared" si="2"/>
        <v>-12.267300000000006</v>
      </c>
      <c r="R34" s="11">
        <f t="shared" si="3"/>
        <v>-17.017590100713047</v>
      </c>
      <c r="S34" s="5"/>
      <c r="T34" s="9"/>
      <c r="U34" s="9"/>
      <c r="V34" s="9"/>
    </row>
    <row r="35" spans="1:22" ht="15" customHeight="1">
      <c r="A35" s="5"/>
      <c r="B35" s="10" t="s">
        <v>18</v>
      </c>
      <c r="C35" s="11">
        <v>36.2137</v>
      </c>
      <c r="D35" s="11">
        <v>4.5188999999999995</v>
      </c>
      <c r="E35" s="11">
        <v>4.1805</v>
      </c>
      <c r="F35" s="11">
        <v>4.2671</v>
      </c>
      <c r="G35" s="11">
        <v>3.3664</v>
      </c>
      <c r="H35" s="11">
        <v>2.0665999999999998</v>
      </c>
      <c r="I35" s="11">
        <v>2.207</v>
      </c>
      <c r="J35" s="11">
        <v>2.7300999999999997</v>
      </c>
      <c r="K35" s="11">
        <v>0</v>
      </c>
      <c r="L35" s="11">
        <v>0</v>
      </c>
      <c r="M35" s="11"/>
      <c r="N35" s="11"/>
      <c r="O35" s="11"/>
      <c r="P35" s="11">
        <f t="shared" si="1"/>
        <v>23.3366</v>
      </c>
      <c r="Q35" s="11">
        <f t="shared" si="2"/>
        <v>-12.877100000000002</v>
      </c>
      <c r="R35" s="11">
        <f t="shared" si="3"/>
        <v>-35.55864217133295</v>
      </c>
      <c r="S35" s="5"/>
      <c r="T35" s="9"/>
      <c r="U35" s="9"/>
      <c r="V35" s="9"/>
    </row>
    <row r="36" spans="1:22" ht="15" customHeight="1">
      <c r="A36" s="5"/>
      <c r="B36" s="10" t="s">
        <v>33</v>
      </c>
      <c r="C36" s="11">
        <v>0.8888</v>
      </c>
      <c r="D36" s="11">
        <v>0</v>
      </c>
      <c r="E36" s="11">
        <v>0</v>
      </c>
      <c r="F36" s="11">
        <v>0.2525</v>
      </c>
      <c r="G36" s="11">
        <v>0.08220000000000001</v>
      </c>
      <c r="H36" s="11">
        <v>0</v>
      </c>
      <c r="I36" s="11">
        <v>0.2004</v>
      </c>
      <c r="J36" s="11">
        <v>0.2223</v>
      </c>
      <c r="K36" s="11">
        <v>0.15910000000000002</v>
      </c>
      <c r="L36" s="11">
        <v>0.0002</v>
      </c>
      <c r="M36" s="11"/>
      <c r="N36" s="11"/>
      <c r="O36" s="11"/>
      <c r="P36" s="11">
        <f>SUM(D36:O36)</f>
        <v>0.9167000000000001</v>
      </c>
      <c r="Q36" s="11">
        <f>+P36-C36</f>
        <v>0.027900000000000036</v>
      </c>
      <c r="R36" s="11">
        <f t="shared" si="3"/>
        <v>3.1390639063906427</v>
      </c>
      <c r="S36" s="5"/>
      <c r="T36" s="9"/>
      <c r="U36" s="9"/>
      <c r="V36" s="9"/>
    </row>
    <row r="37" spans="1:22" ht="15" customHeight="1" hidden="1">
      <c r="A37" s="5"/>
      <c r="B37" s="10" t="s">
        <v>37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1"/>
        <v>0</v>
      </c>
      <c r="Q37" s="11">
        <f t="shared" si="2"/>
        <v>0</v>
      </c>
      <c r="R37" s="12" t="e">
        <f t="shared" si="3"/>
        <v>#DIV/0!</v>
      </c>
      <c r="S37" s="5"/>
      <c r="T37" s="9"/>
      <c r="U37" s="9"/>
      <c r="V37" s="9"/>
    </row>
    <row r="38" spans="1:22" ht="15" customHeight="1">
      <c r="A38" s="5"/>
      <c r="B38" s="10" t="s">
        <v>56</v>
      </c>
      <c r="C38" s="11">
        <v>40.766009999999994</v>
      </c>
      <c r="D38" s="11">
        <v>5.1572</v>
      </c>
      <c r="E38" s="11">
        <v>4.4671</v>
      </c>
      <c r="F38" s="11">
        <v>4.149900000000001</v>
      </c>
      <c r="G38" s="11">
        <v>2.712</v>
      </c>
      <c r="H38" s="11">
        <v>2.4898100000000003</v>
      </c>
      <c r="I38" s="11">
        <v>2.8225</v>
      </c>
      <c r="J38" s="11">
        <v>4.094</v>
      </c>
      <c r="K38" s="11">
        <v>4.0334</v>
      </c>
      <c r="L38" s="11">
        <v>3.9717999999999996</v>
      </c>
      <c r="M38" s="11"/>
      <c r="N38" s="11"/>
      <c r="O38" s="11"/>
      <c r="P38" s="11">
        <f t="shared" si="1"/>
        <v>33.897710000000004</v>
      </c>
      <c r="Q38" s="11">
        <f t="shared" si="2"/>
        <v>-6.868299999999991</v>
      </c>
      <c r="R38" s="11">
        <f t="shared" si="3"/>
        <v>-16.84810458516787</v>
      </c>
      <c r="S38" s="5"/>
      <c r="T38" s="9"/>
      <c r="U38" s="9"/>
      <c r="V38" s="9"/>
    </row>
    <row r="39" spans="1:22" ht="15" customHeight="1">
      <c r="A39" s="5"/>
      <c r="B39" s="10" t="s">
        <v>57</v>
      </c>
      <c r="C39" s="11">
        <v>73.62550000000002</v>
      </c>
      <c r="D39" s="11">
        <v>0</v>
      </c>
      <c r="E39" s="11">
        <v>0.40420000000000006</v>
      </c>
      <c r="F39" s="11">
        <v>2.5833000000000004</v>
      </c>
      <c r="G39" s="11">
        <v>56.4265</v>
      </c>
      <c r="H39" s="11">
        <v>1.2847</v>
      </c>
      <c r="I39" s="11">
        <v>22.1239</v>
      </c>
      <c r="J39" s="11">
        <v>0.32609999999999995</v>
      </c>
      <c r="K39" s="11">
        <v>0.0709</v>
      </c>
      <c r="L39" s="11">
        <v>0.7783</v>
      </c>
      <c r="M39" s="11"/>
      <c r="N39" s="11"/>
      <c r="O39" s="11"/>
      <c r="P39" s="11">
        <f t="shared" si="1"/>
        <v>83.99789999999999</v>
      </c>
      <c r="Q39" s="11">
        <f t="shared" si="2"/>
        <v>10.37239999999997</v>
      </c>
      <c r="R39" s="31">
        <f t="shared" si="3"/>
        <v>14.088053731383784</v>
      </c>
      <c r="S39" s="5"/>
      <c r="T39" s="9"/>
      <c r="U39" s="9"/>
      <c r="V39" s="9"/>
    </row>
    <row r="40" spans="1:22" ht="21" customHeight="1">
      <c r="A40" s="5"/>
      <c r="B40" s="20" t="s">
        <v>23</v>
      </c>
      <c r="C40" s="21">
        <f>SUM(C41:C43)</f>
        <v>184.94221999999996</v>
      </c>
      <c r="D40" s="21">
        <f>SUM(D41:D43)</f>
        <v>47.28309999999999</v>
      </c>
      <c r="E40" s="21">
        <f aca="true" t="shared" si="12" ref="E40:O40">SUM(E41:E43)</f>
        <v>13.514200000000002</v>
      </c>
      <c r="F40" s="21">
        <f t="shared" si="12"/>
        <v>41.9006</v>
      </c>
      <c r="G40" s="21">
        <f t="shared" si="12"/>
        <v>5.6639</v>
      </c>
      <c r="H40" s="21">
        <f t="shared" si="12"/>
        <v>7.833799999999998</v>
      </c>
      <c r="I40" s="21">
        <f t="shared" si="12"/>
        <v>6.5988999999999995</v>
      </c>
      <c r="J40" s="21">
        <f t="shared" si="12"/>
        <v>9.265500000000001</v>
      </c>
      <c r="K40" s="21">
        <f t="shared" si="12"/>
        <v>10.8217</v>
      </c>
      <c r="L40" s="21">
        <f t="shared" si="12"/>
        <v>14.769700000000002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"/>
        <v>157.65139999999997</v>
      </c>
      <c r="Q40" s="21">
        <f t="shared" si="2"/>
        <v>-27.290819999999997</v>
      </c>
      <c r="R40" s="21">
        <f t="shared" si="3"/>
        <v>-14.756403378309182</v>
      </c>
      <c r="S40" s="5"/>
      <c r="T40" s="9"/>
      <c r="U40" s="9"/>
      <c r="V40" s="9"/>
    </row>
    <row r="41" spans="1:22" ht="15" customHeight="1">
      <c r="A41" s="5"/>
      <c r="B41" s="10" t="s">
        <v>20</v>
      </c>
      <c r="C41" s="11">
        <v>30.699100000000005</v>
      </c>
      <c r="D41" s="11">
        <v>3.9497000000000004</v>
      </c>
      <c r="E41" s="11">
        <v>3.5496000000000003</v>
      </c>
      <c r="F41" s="11">
        <v>3.5719</v>
      </c>
      <c r="G41" s="11">
        <v>2.7243000000000004</v>
      </c>
      <c r="H41" s="11">
        <v>1.1663</v>
      </c>
      <c r="I41" s="11">
        <v>1.6934</v>
      </c>
      <c r="J41" s="11">
        <v>1.8557000000000001</v>
      </c>
      <c r="K41" s="11">
        <v>2.9675</v>
      </c>
      <c r="L41" s="11">
        <v>3.3087000000000004</v>
      </c>
      <c r="M41" s="11"/>
      <c r="N41" s="11"/>
      <c r="O41" s="11"/>
      <c r="P41" s="11">
        <f t="shared" si="1"/>
        <v>24.787100000000002</v>
      </c>
      <c r="Q41" s="11">
        <f t="shared" si="2"/>
        <v>-5.912000000000003</v>
      </c>
      <c r="R41" s="11">
        <f t="shared" si="3"/>
        <v>-19.257893553882692</v>
      </c>
      <c r="S41" s="5"/>
      <c r="T41" s="9"/>
      <c r="U41" s="9"/>
      <c r="V41" s="9"/>
    </row>
    <row r="42" spans="1:22" ht="15" customHeight="1">
      <c r="A42" s="5"/>
      <c r="B42" s="10" t="s">
        <v>21</v>
      </c>
      <c r="C42" s="11">
        <v>9.1182</v>
      </c>
      <c r="D42" s="11">
        <v>0.9632999999999999</v>
      </c>
      <c r="E42" s="11">
        <v>1.0422</v>
      </c>
      <c r="F42" s="11">
        <v>0.6629200000000001</v>
      </c>
      <c r="G42" s="11">
        <v>0.1209</v>
      </c>
      <c r="H42" s="11">
        <v>0.0008999999999999999</v>
      </c>
      <c r="I42" s="11">
        <v>0.0121</v>
      </c>
      <c r="J42" s="11">
        <v>0.35079999999999995</v>
      </c>
      <c r="K42" s="11">
        <v>0.43379999999999996</v>
      </c>
      <c r="L42" s="11">
        <v>0.48482</v>
      </c>
      <c r="M42" s="11"/>
      <c r="N42" s="11"/>
      <c r="O42" s="11"/>
      <c r="P42" s="11">
        <f t="shared" si="1"/>
        <v>4.07174</v>
      </c>
      <c r="Q42" s="11">
        <f t="shared" si="2"/>
        <v>-5.04646</v>
      </c>
      <c r="R42" s="11">
        <f t="shared" si="3"/>
        <v>-55.344914566471445</v>
      </c>
      <c r="S42" s="5"/>
      <c r="T42" s="9"/>
      <c r="U42" s="9"/>
      <c r="V42" s="9"/>
    </row>
    <row r="43" spans="1:22" ht="15" customHeight="1">
      <c r="A43" s="5"/>
      <c r="B43" s="10" t="s">
        <v>31</v>
      </c>
      <c r="C43" s="11">
        <v>145.12491999999997</v>
      </c>
      <c r="D43" s="11">
        <v>42.370099999999994</v>
      </c>
      <c r="E43" s="11">
        <v>8.922400000000001</v>
      </c>
      <c r="F43" s="11">
        <v>37.66578</v>
      </c>
      <c r="G43" s="11">
        <v>2.8186999999999998</v>
      </c>
      <c r="H43" s="11">
        <v>6.666599999999999</v>
      </c>
      <c r="I43" s="11">
        <v>4.8934</v>
      </c>
      <c r="J43" s="11">
        <v>7.059000000000001</v>
      </c>
      <c r="K43" s="11">
        <v>7.420400000000001</v>
      </c>
      <c r="L43" s="11">
        <v>10.976180000000001</v>
      </c>
      <c r="M43" s="11"/>
      <c r="N43" s="11"/>
      <c r="O43" s="11"/>
      <c r="P43" s="11">
        <f t="shared" si="1"/>
        <v>128.79256</v>
      </c>
      <c r="Q43" s="11">
        <f t="shared" si="2"/>
        <v>-16.332359999999966</v>
      </c>
      <c r="R43" s="11">
        <f t="shared" si="3"/>
        <v>-11.254001035797275</v>
      </c>
      <c r="S43" s="5"/>
      <c r="T43" s="9"/>
      <c r="U43" s="9"/>
      <c r="V43" s="9"/>
    </row>
    <row r="44" spans="1:22" ht="6" customHeight="1" hidden="1">
      <c r="A44" s="5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S44" s="5"/>
      <c r="T44" s="9"/>
      <c r="U44" s="2"/>
      <c r="V44" s="2"/>
    </row>
    <row r="45" spans="1:22" ht="6" customHeight="1">
      <c r="A45" s="5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"/>
      <c r="U45" s="2"/>
      <c r="V45" s="2"/>
    </row>
    <row r="46" spans="1:22" ht="21" customHeight="1">
      <c r="A46" s="5"/>
      <c r="B46" s="6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"/>
      <c r="U46" s="2"/>
      <c r="V46" s="2"/>
    </row>
    <row r="47" spans="1:2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"/>
      <c r="U47" s="2"/>
      <c r="V47" s="2"/>
    </row>
    <row r="48" spans="1:22" ht="21" customHeight="1">
      <c r="A48" s="5"/>
      <c r="B48" s="38" t="s">
        <v>32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5"/>
      <c r="U48" s="2"/>
      <c r="V48" s="2"/>
    </row>
    <row r="52" spans="16:26" ht="15">
      <c r="P52" s="1"/>
      <c r="Q52" s="1"/>
      <c r="R52" s="1"/>
      <c r="S52" s="1"/>
      <c r="X52" s="1"/>
      <c r="Y52" s="1"/>
      <c r="Z52" s="1"/>
    </row>
    <row r="53" spans="3:26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  <row r="60" ht="12.75">
      <c r="U60" s="33"/>
    </row>
    <row r="61" ht="12.75">
      <c r="U61" s="33"/>
    </row>
    <row r="62" ht="12.75">
      <c r="U62" s="33"/>
    </row>
    <row r="63" ht="12.75">
      <c r="U63" s="33"/>
    </row>
    <row r="64" ht="12.75">
      <c r="U64" s="33"/>
    </row>
    <row r="65" ht="12.75">
      <c r="U65" s="33"/>
    </row>
    <row r="66" ht="12.75">
      <c r="U66" s="33"/>
    </row>
    <row r="67" ht="12.75">
      <c r="U67" s="33"/>
    </row>
    <row r="68" ht="12.75">
      <c r="U68" s="33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1"/>
  <ignoredErrors>
    <ignoredError sqref="P10:P11 P13:P16 P18:P23 P30:P31 P39:P43 P25:P28 E12:O12 P33:P38 E32:G32 H32:O32 C12:D12" formulaRange="1"/>
    <ignoredError sqref="R27 R37 R19 R36 R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showGridLines="0" zoomScale="80" zoomScaleNormal="80" workbookViewId="0" topLeftCell="A1">
      <selection activeCell="C11" sqref="C11"/>
    </sheetView>
  </sheetViews>
  <sheetFormatPr defaultColWidth="9.140625" defaultRowHeight="12.75"/>
  <cols>
    <col min="1" max="1" width="1.7109375" style="0" customWidth="1"/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0" max="10" width="1.7109375" style="0" customWidth="1"/>
    <col min="11" max="11" width="12.421875" style="0" customWidth="1"/>
    <col min="12" max="12" width="12.8515625" style="0" customWidth="1"/>
    <col min="13" max="13" width="12.421875" style="0" customWidth="1"/>
    <col min="14" max="14" width="13.00390625" style="0" customWidth="1"/>
    <col min="15" max="16384" width="11.421875" style="0" customWidth="1"/>
  </cols>
  <sheetData>
    <row r="1" spans="1:4" ht="12.75">
      <c r="A1" s="3"/>
      <c r="B1" s="3"/>
      <c r="C1" s="2"/>
      <c r="D1" s="2"/>
    </row>
    <row r="2" spans="1:10" ht="15.75">
      <c r="A2" s="5"/>
      <c r="B2" s="34" t="s">
        <v>66</v>
      </c>
      <c r="C2" s="34"/>
      <c r="D2" s="34"/>
      <c r="E2" s="34"/>
      <c r="F2" s="34"/>
      <c r="G2" s="34"/>
      <c r="H2" s="34"/>
      <c r="I2" s="34"/>
      <c r="J2" s="5"/>
    </row>
    <row r="3" spans="1:10" ht="16.5" customHeight="1">
      <c r="A3" s="5"/>
      <c r="B3" s="34" t="s">
        <v>27</v>
      </c>
      <c r="C3" s="34"/>
      <c r="D3" s="34"/>
      <c r="E3" s="34"/>
      <c r="F3" s="34"/>
      <c r="G3" s="34"/>
      <c r="H3" s="34"/>
      <c r="I3" s="34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3" ht="21" customHeight="1">
      <c r="A5" s="5"/>
      <c r="B5" s="35" t="s">
        <v>8</v>
      </c>
      <c r="C5" s="26" t="s">
        <v>58</v>
      </c>
      <c r="D5" s="26" t="s">
        <v>60</v>
      </c>
      <c r="E5" s="26" t="s">
        <v>59</v>
      </c>
      <c r="F5" s="35" t="s">
        <v>61</v>
      </c>
      <c r="G5" s="35"/>
      <c r="H5" s="39" t="s">
        <v>62</v>
      </c>
      <c r="I5" s="39"/>
      <c r="J5" s="5"/>
      <c r="K5" s="2"/>
      <c r="L5" s="2"/>
      <c r="M5" s="2"/>
    </row>
    <row r="6" spans="1:14" ht="30.75" customHeight="1">
      <c r="A6" s="5"/>
      <c r="B6" s="35"/>
      <c r="C6" s="15" t="s">
        <v>65</v>
      </c>
      <c r="D6" s="15" t="s">
        <v>65</v>
      </c>
      <c r="E6" s="15" t="s">
        <v>65</v>
      </c>
      <c r="F6" s="27" t="s">
        <v>35</v>
      </c>
      <c r="G6" s="27" t="s">
        <v>30</v>
      </c>
      <c r="H6" s="27" t="s">
        <v>29</v>
      </c>
      <c r="I6" s="27" t="s">
        <v>30</v>
      </c>
      <c r="J6" s="5"/>
      <c r="K6" s="2"/>
      <c r="L6" s="2"/>
      <c r="M6" s="2"/>
      <c r="N6" s="2"/>
    </row>
    <row r="7" spans="1:14" ht="21" customHeight="1">
      <c r="A7" s="5"/>
      <c r="B7" s="17" t="s">
        <v>25</v>
      </c>
      <c r="C7" s="18">
        <f>+C8+C40</f>
        <v>3991.38625</v>
      </c>
      <c r="D7" s="18">
        <f>+D8+D40</f>
        <v>4313.698453199079</v>
      </c>
      <c r="E7" s="18">
        <f>+E8+E40</f>
        <v>3628.46871</v>
      </c>
      <c r="F7" s="19">
        <f aca="true" t="shared" si="0" ref="F7:F43">+E7-D7</f>
        <v>-685.2297431990792</v>
      </c>
      <c r="G7" s="19">
        <f aca="true" t="shared" si="1" ref="G7:G43">+F7/D7*100</f>
        <v>-15.88497088133053</v>
      </c>
      <c r="H7" s="19">
        <f aca="true" t="shared" si="2" ref="H7:H43">+E7-C7</f>
        <v>-362.9175399999999</v>
      </c>
      <c r="I7" s="19">
        <f aca="true" t="shared" si="3" ref="I7:I43">+H7/C7*100</f>
        <v>-9.09251867067488</v>
      </c>
      <c r="J7" s="5"/>
      <c r="K7" s="9"/>
      <c r="L7" s="9"/>
      <c r="M7" s="9"/>
      <c r="N7" s="9"/>
    </row>
    <row r="8" spans="1:14" ht="21" customHeight="1">
      <c r="A8" s="5"/>
      <c r="B8" s="20" t="s">
        <v>24</v>
      </c>
      <c r="C8" s="21">
        <f>+C9+C12+C16+C17+C24+C32</f>
        <v>3806.44403</v>
      </c>
      <c r="D8" s="21">
        <f>+D9+D12+D16+D17+D24+D32</f>
        <v>4005.13696</v>
      </c>
      <c r="E8" s="21">
        <f>+E9+E12+E16+E17+E24+E32</f>
        <v>3470.81731</v>
      </c>
      <c r="F8" s="21">
        <f t="shared" si="0"/>
        <v>-534.3196499999999</v>
      </c>
      <c r="G8" s="21">
        <f t="shared" si="1"/>
        <v>-13.340858386026328</v>
      </c>
      <c r="H8" s="21">
        <f t="shared" si="2"/>
        <v>-335.6267200000002</v>
      </c>
      <c r="I8" s="21">
        <f t="shared" si="3"/>
        <v>-8.817329700760112</v>
      </c>
      <c r="J8" s="5"/>
      <c r="K8" s="9"/>
      <c r="L8" s="9"/>
      <c r="M8" s="9"/>
      <c r="N8" s="9"/>
    </row>
    <row r="9" spans="1:14" ht="21" customHeight="1">
      <c r="A9" s="5"/>
      <c r="B9" s="22" t="s">
        <v>0</v>
      </c>
      <c r="C9" s="21">
        <f>SUM(C10:C11)</f>
        <v>1657.0495</v>
      </c>
      <c r="D9" s="21">
        <f>SUM(D10:D11)</f>
        <v>1733.7267900000002</v>
      </c>
      <c r="E9" s="21">
        <f>SUM(E10:E11)</f>
        <v>1484.6997000000001</v>
      </c>
      <c r="F9" s="21">
        <f t="shared" si="0"/>
        <v>-249.02709000000004</v>
      </c>
      <c r="G9" s="21">
        <f t="shared" si="1"/>
        <v>-14.363687025912544</v>
      </c>
      <c r="H9" s="21">
        <f t="shared" si="2"/>
        <v>-172.34979999999996</v>
      </c>
      <c r="I9" s="21">
        <f t="shared" si="3"/>
        <v>-10.401004918682268</v>
      </c>
      <c r="J9" s="5"/>
      <c r="K9" s="9"/>
      <c r="L9" s="9"/>
      <c r="M9" s="9"/>
      <c r="N9" s="9"/>
    </row>
    <row r="10" spans="1:14" ht="15" customHeight="1">
      <c r="A10" s="5"/>
      <c r="B10" s="10" t="s">
        <v>1</v>
      </c>
      <c r="C10" s="11">
        <v>777.5987</v>
      </c>
      <c r="D10" s="11">
        <v>798.8200000000002</v>
      </c>
      <c r="E10" s="11">
        <v>740.8042</v>
      </c>
      <c r="F10" s="11">
        <f t="shared" si="0"/>
        <v>-58.01580000000013</v>
      </c>
      <c r="G10" s="11">
        <f t="shared" si="1"/>
        <v>-7.262687464009428</v>
      </c>
      <c r="H10" s="11">
        <f t="shared" si="2"/>
        <v>-36.79449999999997</v>
      </c>
      <c r="I10" s="11">
        <f t="shared" si="3"/>
        <v>-4.731810894231172</v>
      </c>
      <c r="J10" s="5"/>
      <c r="K10" s="9"/>
      <c r="L10" s="9"/>
      <c r="M10" s="9"/>
      <c r="N10" s="9"/>
    </row>
    <row r="11" spans="1:14" ht="15" customHeight="1">
      <c r="A11" s="5"/>
      <c r="B11" s="10" t="s">
        <v>2</v>
      </c>
      <c r="C11" s="11">
        <v>879.4508</v>
      </c>
      <c r="D11" s="11">
        <v>934.90679</v>
      </c>
      <c r="E11" s="11">
        <v>743.8955</v>
      </c>
      <c r="F11" s="11">
        <f t="shared" si="0"/>
        <v>-191.01129000000003</v>
      </c>
      <c r="G11" s="11">
        <f t="shared" si="1"/>
        <v>-20.431051741532443</v>
      </c>
      <c r="H11" s="11">
        <f t="shared" si="2"/>
        <v>-135.5553</v>
      </c>
      <c r="I11" s="11">
        <f t="shared" si="3"/>
        <v>-15.41363087053875</v>
      </c>
      <c r="J11" s="5"/>
      <c r="K11" s="9"/>
      <c r="L11" s="9"/>
      <c r="M11" s="9"/>
      <c r="N11" s="9"/>
    </row>
    <row r="12" spans="1:14" ht="21" customHeight="1">
      <c r="A12" s="5"/>
      <c r="B12" s="22" t="s">
        <v>9</v>
      </c>
      <c r="C12" s="21">
        <f>SUM(C13:C15)</f>
        <v>1563.6039</v>
      </c>
      <c r="D12" s="21">
        <f>SUM(D13:D15)</f>
        <v>1687.7705000000003</v>
      </c>
      <c r="E12" s="21">
        <f>SUM(E13:E15)</f>
        <v>1500.6047</v>
      </c>
      <c r="F12" s="21">
        <f t="shared" si="0"/>
        <v>-187.16580000000022</v>
      </c>
      <c r="G12" s="21">
        <f t="shared" si="1"/>
        <v>-11.089529056231294</v>
      </c>
      <c r="H12" s="21">
        <f t="shared" si="2"/>
        <v>-62.99919999999997</v>
      </c>
      <c r="I12" s="21">
        <f t="shared" si="3"/>
        <v>-4.029102255372987</v>
      </c>
      <c r="J12" s="5"/>
      <c r="K12" s="9"/>
      <c r="L12" s="9"/>
      <c r="M12" s="9"/>
      <c r="N12" s="9"/>
    </row>
    <row r="13" spans="1:14" ht="15" customHeight="1">
      <c r="A13" s="5"/>
      <c r="B13" s="10" t="s">
        <v>1</v>
      </c>
      <c r="C13" s="11">
        <v>457.53430000000003</v>
      </c>
      <c r="D13" s="11">
        <v>533.7394</v>
      </c>
      <c r="E13" s="11">
        <v>468.508</v>
      </c>
      <c r="F13" s="11">
        <f t="shared" si="0"/>
        <v>-65.23140000000006</v>
      </c>
      <c r="G13" s="11">
        <f t="shared" si="1"/>
        <v>-12.221582292781845</v>
      </c>
      <c r="H13" s="11">
        <f t="shared" si="2"/>
        <v>10.973699999999951</v>
      </c>
      <c r="I13" s="11">
        <f t="shared" si="3"/>
        <v>2.3984431331159106</v>
      </c>
      <c r="J13" s="5"/>
      <c r="K13" s="9"/>
      <c r="L13" s="9"/>
      <c r="M13" s="9"/>
      <c r="N13" s="9"/>
    </row>
    <row r="14" spans="1:14" ht="15" customHeight="1">
      <c r="A14" s="5"/>
      <c r="B14" s="10" t="s">
        <v>3</v>
      </c>
      <c r="C14" s="11">
        <v>752.2666999999999</v>
      </c>
      <c r="D14" s="11">
        <v>785.3075000000001</v>
      </c>
      <c r="E14" s="11">
        <v>730.6412000000001</v>
      </c>
      <c r="F14" s="11">
        <f t="shared" si="0"/>
        <v>-54.66629999999998</v>
      </c>
      <c r="G14" s="11">
        <f t="shared" si="1"/>
        <v>-6.961133059342993</v>
      </c>
      <c r="H14" s="11">
        <f t="shared" si="2"/>
        <v>-21.62549999999976</v>
      </c>
      <c r="I14" s="11">
        <f t="shared" si="3"/>
        <v>-2.8747118541867884</v>
      </c>
      <c r="J14" s="5"/>
      <c r="K14" s="9"/>
      <c r="L14" s="9"/>
      <c r="M14" s="9"/>
      <c r="N14" s="9"/>
    </row>
    <row r="15" spans="1:14" ht="15" customHeight="1">
      <c r="A15" s="5"/>
      <c r="B15" s="10" t="s">
        <v>4</v>
      </c>
      <c r="C15" s="11">
        <v>353.8029</v>
      </c>
      <c r="D15" s="11">
        <v>368.7236</v>
      </c>
      <c r="E15" s="11">
        <v>301.4555</v>
      </c>
      <c r="F15" s="11">
        <f t="shared" si="0"/>
        <v>-67.2681</v>
      </c>
      <c r="G15" s="11">
        <f t="shared" si="1"/>
        <v>-18.243502721279572</v>
      </c>
      <c r="H15" s="11">
        <f t="shared" si="2"/>
        <v>-52.34740000000005</v>
      </c>
      <c r="I15" s="11">
        <f t="shared" si="3"/>
        <v>-14.7956390408332</v>
      </c>
      <c r="J15" s="5"/>
      <c r="K15" s="9"/>
      <c r="L15" s="9"/>
      <c r="M15" s="9"/>
      <c r="N15" s="9"/>
    </row>
    <row r="16" spans="1:14" ht="21" customHeight="1">
      <c r="A16" s="5"/>
      <c r="B16" s="22" t="s">
        <v>10</v>
      </c>
      <c r="C16" s="21">
        <v>167.7508</v>
      </c>
      <c r="D16" s="21">
        <v>174.49827</v>
      </c>
      <c r="E16" s="21">
        <v>125.8248</v>
      </c>
      <c r="F16" s="21">
        <f t="shared" si="0"/>
        <v>-48.673469999999995</v>
      </c>
      <c r="G16" s="21">
        <f t="shared" si="1"/>
        <v>-27.89338255330554</v>
      </c>
      <c r="H16" s="21">
        <f t="shared" si="2"/>
        <v>-41.926</v>
      </c>
      <c r="I16" s="21">
        <f t="shared" si="3"/>
        <v>-24.993025368582447</v>
      </c>
      <c r="J16" s="5"/>
      <c r="K16" s="9"/>
      <c r="L16" s="9"/>
      <c r="M16" s="9"/>
      <c r="N16" s="9"/>
    </row>
    <row r="17" spans="1:14" ht="21" customHeight="1">
      <c r="A17" s="5"/>
      <c r="B17" s="22" t="s">
        <v>36</v>
      </c>
      <c r="C17" s="21">
        <f>SUM(C18:C23)</f>
        <v>142.46681999999998</v>
      </c>
      <c r="D17" s="21">
        <f>SUM(D18:D23)</f>
        <v>141.60129999999998</v>
      </c>
      <c r="E17" s="21">
        <f>SUM(E18:E23)</f>
        <v>133.42340000000002</v>
      </c>
      <c r="F17" s="21">
        <f t="shared" si="0"/>
        <v>-8.177899999999966</v>
      </c>
      <c r="G17" s="21">
        <f t="shared" si="1"/>
        <v>-5.77530008552179</v>
      </c>
      <c r="H17" s="21">
        <f t="shared" si="2"/>
        <v>-9.04341999999997</v>
      </c>
      <c r="I17" s="21">
        <f t="shared" si="3"/>
        <v>-6.347737669725463</v>
      </c>
      <c r="J17" s="5"/>
      <c r="K17" s="9"/>
      <c r="L17" s="9"/>
      <c r="M17" s="9"/>
      <c r="N17" s="9"/>
    </row>
    <row r="18" spans="1:14" ht="15" customHeight="1">
      <c r="A18" s="5"/>
      <c r="B18" s="10" t="s">
        <v>34</v>
      </c>
      <c r="C18" s="11">
        <v>17.099</v>
      </c>
      <c r="D18" s="11">
        <v>17.5534</v>
      </c>
      <c r="E18" s="11">
        <v>25.2439</v>
      </c>
      <c r="F18" s="11">
        <f t="shared" si="0"/>
        <v>7.6905</v>
      </c>
      <c r="G18" s="11">
        <f t="shared" si="1"/>
        <v>43.81202502079369</v>
      </c>
      <c r="H18" s="11">
        <f t="shared" si="2"/>
        <v>8.1449</v>
      </c>
      <c r="I18" s="11">
        <f t="shared" si="3"/>
        <v>47.633779753201935</v>
      </c>
      <c r="J18" s="5"/>
      <c r="K18" s="9"/>
      <c r="L18" s="9"/>
      <c r="M18" s="9"/>
      <c r="N18" s="9"/>
    </row>
    <row r="19" spans="1:14" ht="15" customHeight="1">
      <c r="A19" s="5"/>
      <c r="B19" s="10" t="s">
        <v>11</v>
      </c>
      <c r="C19" s="11">
        <v>60.4404</v>
      </c>
      <c r="D19" s="11">
        <v>58.3026</v>
      </c>
      <c r="E19" s="11">
        <v>43.492599999999996</v>
      </c>
      <c r="F19" s="11">
        <f t="shared" si="0"/>
        <v>-14.810000000000002</v>
      </c>
      <c r="G19" s="11">
        <f t="shared" si="1"/>
        <v>-25.40195462981068</v>
      </c>
      <c r="H19" s="11">
        <f t="shared" si="2"/>
        <v>-16.9478</v>
      </c>
      <c r="I19" s="11">
        <f t="shared" si="3"/>
        <v>-28.040515946287588</v>
      </c>
      <c r="J19" s="5"/>
      <c r="K19" s="9"/>
      <c r="L19" s="9"/>
      <c r="M19" s="9"/>
      <c r="N19" s="9"/>
    </row>
    <row r="20" spans="1:14" ht="15" customHeight="1">
      <c r="A20" s="5"/>
      <c r="B20" s="10" t="s">
        <v>12</v>
      </c>
      <c r="C20" s="11">
        <v>18.745099999999997</v>
      </c>
      <c r="D20" s="11">
        <v>20.000799999999998</v>
      </c>
      <c r="E20" s="11">
        <v>21.2344</v>
      </c>
      <c r="F20" s="11">
        <f t="shared" si="0"/>
        <v>1.2336000000000027</v>
      </c>
      <c r="G20" s="11">
        <f t="shared" si="1"/>
        <v>6.167753289868419</v>
      </c>
      <c r="H20" s="11">
        <f t="shared" si="2"/>
        <v>2.4893000000000036</v>
      </c>
      <c r="I20" s="11">
        <f t="shared" si="3"/>
        <v>13.279737104630032</v>
      </c>
      <c r="J20" s="5"/>
      <c r="K20" s="9"/>
      <c r="L20" s="9"/>
      <c r="M20" s="9"/>
      <c r="N20" s="9"/>
    </row>
    <row r="21" spans="1:14" ht="15" customHeight="1">
      <c r="A21" s="5"/>
      <c r="B21" s="10" t="s">
        <v>26</v>
      </c>
      <c r="C21" s="11">
        <v>39.00782</v>
      </c>
      <c r="D21" s="11">
        <v>39.2089</v>
      </c>
      <c r="E21" s="11">
        <v>37.009</v>
      </c>
      <c r="F21" s="11">
        <f t="shared" si="0"/>
        <v>-2.1998999999999995</v>
      </c>
      <c r="G21" s="11">
        <f t="shared" si="1"/>
        <v>-5.610715934392445</v>
      </c>
      <c r="H21" s="11">
        <f t="shared" si="2"/>
        <v>-1.998820000000002</v>
      </c>
      <c r="I21" s="11">
        <f t="shared" si="3"/>
        <v>-5.124152029003421</v>
      </c>
      <c r="J21" s="5"/>
      <c r="K21" s="9"/>
      <c r="L21" s="9"/>
      <c r="M21" s="9"/>
      <c r="N21" s="9"/>
    </row>
    <row r="22" spans="1:14" ht="15" customHeight="1">
      <c r="A22" s="5"/>
      <c r="B22" s="10" t="s">
        <v>13</v>
      </c>
      <c r="C22" s="11">
        <v>0.8018</v>
      </c>
      <c r="D22" s="11">
        <v>0.7935999999999999</v>
      </c>
      <c r="E22" s="11">
        <v>0.5678000000000001</v>
      </c>
      <c r="F22" s="11">
        <f t="shared" si="0"/>
        <v>-0.22579999999999978</v>
      </c>
      <c r="G22" s="11">
        <f t="shared" si="1"/>
        <v>-28.452620967741915</v>
      </c>
      <c r="H22" s="11">
        <f t="shared" si="2"/>
        <v>-0.23399999999999987</v>
      </c>
      <c r="I22" s="11">
        <f t="shared" si="3"/>
        <v>-29.18433524569717</v>
      </c>
      <c r="J22" s="5"/>
      <c r="K22" s="9"/>
      <c r="L22" s="9"/>
      <c r="M22" s="9"/>
      <c r="N22" s="9"/>
    </row>
    <row r="23" spans="1:14" ht="15" customHeight="1">
      <c r="A23" s="5"/>
      <c r="B23" s="10" t="s">
        <v>52</v>
      </c>
      <c r="C23" s="11">
        <v>6.3727</v>
      </c>
      <c r="D23" s="11">
        <v>5.742</v>
      </c>
      <c r="E23" s="11">
        <v>5.875700000000001</v>
      </c>
      <c r="F23" s="11">
        <f t="shared" si="0"/>
        <v>0.13370000000000104</v>
      </c>
      <c r="G23" s="11">
        <f t="shared" si="1"/>
        <v>2.3284569836294158</v>
      </c>
      <c r="H23" s="11">
        <f t="shared" si="2"/>
        <v>-0.496999999999999</v>
      </c>
      <c r="I23" s="11">
        <f t="shared" si="3"/>
        <v>-7.7988921493244465</v>
      </c>
      <c r="J23" s="5"/>
      <c r="K23" s="9"/>
      <c r="L23" s="9"/>
      <c r="M23" s="9"/>
      <c r="N23" s="9"/>
    </row>
    <row r="24" spans="1:14" ht="20.25" customHeight="1">
      <c r="A24" s="5"/>
      <c r="B24" s="22" t="s">
        <v>14</v>
      </c>
      <c r="C24" s="21">
        <f>SUM(C25:C29)</f>
        <v>42.61789999999999</v>
      </c>
      <c r="D24" s="21">
        <f>SUM(D25:D29)</f>
        <v>36.278499999999994</v>
      </c>
      <c r="E24" s="21">
        <f>SUM(E25:E29)</f>
        <v>20.2347</v>
      </c>
      <c r="F24" s="21">
        <f t="shared" si="0"/>
        <v>-16.043799999999994</v>
      </c>
      <c r="G24" s="21">
        <f t="shared" si="1"/>
        <v>-44.22398941521837</v>
      </c>
      <c r="H24" s="21">
        <f t="shared" si="2"/>
        <v>-22.38319999999999</v>
      </c>
      <c r="I24" s="21">
        <f t="shared" si="3"/>
        <v>-52.520654466785075</v>
      </c>
      <c r="J24" s="5"/>
      <c r="K24" s="9"/>
      <c r="L24" s="9"/>
      <c r="M24" s="9"/>
      <c r="N24" s="9"/>
    </row>
    <row r="25" spans="1:14" ht="15" customHeight="1">
      <c r="A25" s="5"/>
      <c r="B25" s="10" t="s">
        <v>5</v>
      </c>
      <c r="C25" s="11">
        <v>21.6225</v>
      </c>
      <c r="D25" s="11">
        <v>23.097399999999997</v>
      </c>
      <c r="E25" s="11">
        <v>12.136399999999998</v>
      </c>
      <c r="F25" s="11">
        <f t="shared" si="0"/>
        <v>-10.960999999999999</v>
      </c>
      <c r="G25" s="11">
        <f t="shared" si="1"/>
        <v>-47.455557768406834</v>
      </c>
      <c r="H25" s="11">
        <f t="shared" si="2"/>
        <v>-9.4861</v>
      </c>
      <c r="I25" s="11">
        <f t="shared" si="3"/>
        <v>-43.871430223147186</v>
      </c>
      <c r="J25" s="5"/>
      <c r="K25" s="9"/>
      <c r="L25" s="9"/>
      <c r="M25" s="9"/>
      <c r="N25" s="9"/>
    </row>
    <row r="26" spans="1:14" ht="15" customHeight="1">
      <c r="A26" s="5"/>
      <c r="B26" s="10" t="s">
        <v>6</v>
      </c>
      <c r="C26" s="11">
        <v>0.729</v>
      </c>
      <c r="D26" s="11">
        <v>1.5457</v>
      </c>
      <c r="E26" s="11">
        <v>0</v>
      </c>
      <c r="F26" s="11">
        <f t="shared" si="0"/>
        <v>-1.5457</v>
      </c>
      <c r="G26" s="11">
        <f t="shared" si="1"/>
        <v>-100</v>
      </c>
      <c r="H26" s="11">
        <f t="shared" si="2"/>
        <v>-0.729</v>
      </c>
      <c r="I26" s="11">
        <f t="shared" si="3"/>
        <v>-100</v>
      </c>
      <c r="J26" s="5"/>
      <c r="K26" s="9"/>
      <c r="L26" s="9"/>
      <c r="M26" s="9"/>
      <c r="N26" s="9"/>
    </row>
    <row r="27" spans="1:14" ht="15" customHeight="1" hidden="1">
      <c r="A27" s="5"/>
      <c r="B27" s="10" t="s">
        <v>15</v>
      </c>
      <c r="C27" s="11">
        <v>0</v>
      </c>
      <c r="D27" s="11">
        <v>0</v>
      </c>
      <c r="E27" s="11">
        <v>0</v>
      </c>
      <c r="F27" s="11">
        <f t="shared" si="0"/>
        <v>0</v>
      </c>
      <c r="G27" s="11" t="e">
        <f t="shared" si="1"/>
        <v>#DIV/0!</v>
      </c>
      <c r="H27" s="11">
        <f t="shared" si="2"/>
        <v>0</v>
      </c>
      <c r="I27" s="12" t="e">
        <f t="shared" si="3"/>
        <v>#DIV/0!</v>
      </c>
      <c r="J27" s="5"/>
      <c r="K27" s="9"/>
      <c r="L27" s="9"/>
      <c r="M27" s="9"/>
      <c r="N27" s="9"/>
    </row>
    <row r="28" spans="1:14" ht="15" customHeight="1">
      <c r="A28" s="5"/>
      <c r="B28" s="10" t="s">
        <v>16</v>
      </c>
      <c r="C28" s="11">
        <v>11.802499999999998</v>
      </c>
      <c r="D28" s="11">
        <v>11.6354</v>
      </c>
      <c r="E28" s="11">
        <v>8.0608</v>
      </c>
      <c r="F28" s="11">
        <f t="shared" si="0"/>
        <v>-3.5746</v>
      </c>
      <c r="G28" s="11">
        <f t="shared" si="1"/>
        <v>-30.721762895989823</v>
      </c>
      <c r="H28" s="11">
        <f t="shared" si="2"/>
        <v>-3.741699999999998</v>
      </c>
      <c r="I28" s="11">
        <f t="shared" si="3"/>
        <v>-31.702605380216042</v>
      </c>
      <c r="J28" s="5"/>
      <c r="K28" s="9"/>
      <c r="L28" s="9"/>
      <c r="M28" s="9"/>
      <c r="N28" s="9"/>
    </row>
    <row r="29" spans="1:14" ht="15" customHeight="1">
      <c r="A29" s="5"/>
      <c r="B29" s="10" t="s">
        <v>53</v>
      </c>
      <c r="C29" s="11">
        <f>+C30+C31</f>
        <v>8.463899999999999</v>
      </c>
      <c r="D29" s="11">
        <v>0</v>
      </c>
      <c r="E29" s="11">
        <f>+E30+E31</f>
        <v>0.037500000000000006</v>
      </c>
      <c r="F29" s="11">
        <f t="shared" si="0"/>
        <v>0.037500000000000006</v>
      </c>
      <c r="G29" s="12" t="e">
        <f t="shared" si="1"/>
        <v>#DIV/0!</v>
      </c>
      <c r="H29" s="11">
        <f t="shared" si="2"/>
        <v>-8.4264</v>
      </c>
      <c r="I29" s="11">
        <f t="shared" si="3"/>
        <v>-99.55694183532414</v>
      </c>
      <c r="J29" s="5"/>
      <c r="K29" s="9"/>
      <c r="L29" s="9"/>
      <c r="M29" s="9"/>
      <c r="N29" s="9"/>
    </row>
    <row r="30" spans="1:14" ht="15" customHeight="1">
      <c r="A30" s="5"/>
      <c r="B30" s="13" t="s">
        <v>54</v>
      </c>
      <c r="C30" s="11">
        <v>5.279699999999999</v>
      </c>
      <c r="D30" s="11"/>
      <c r="E30" s="11">
        <v>0.0044</v>
      </c>
      <c r="F30" s="11">
        <f t="shared" si="0"/>
        <v>0.0044</v>
      </c>
      <c r="G30" s="12" t="e">
        <f t="shared" si="1"/>
        <v>#DIV/0!</v>
      </c>
      <c r="H30" s="11">
        <f t="shared" si="2"/>
        <v>-5.275299999999999</v>
      </c>
      <c r="I30" s="11">
        <f t="shared" si="3"/>
        <v>-99.91666193154913</v>
      </c>
      <c r="J30" s="5"/>
      <c r="K30" s="9"/>
      <c r="L30" s="9"/>
      <c r="M30" s="9"/>
      <c r="N30" s="9"/>
    </row>
    <row r="31" spans="1:14" ht="15" customHeight="1">
      <c r="A31" s="5"/>
      <c r="B31" s="13" t="s">
        <v>55</v>
      </c>
      <c r="C31" s="11">
        <v>3.1841999999999997</v>
      </c>
      <c r="D31" s="11"/>
      <c r="E31" s="11">
        <v>0.033100000000000004</v>
      </c>
      <c r="F31" s="11">
        <f t="shared" si="0"/>
        <v>0.033100000000000004</v>
      </c>
      <c r="G31" s="12" t="e">
        <f t="shared" si="1"/>
        <v>#DIV/0!</v>
      </c>
      <c r="H31" s="11">
        <f t="shared" si="2"/>
        <v>-3.1510999999999996</v>
      </c>
      <c r="I31" s="11">
        <f t="shared" si="3"/>
        <v>-98.96049243137993</v>
      </c>
      <c r="J31" s="5"/>
      <c r="K31" s="9"/>
      <c r="L31" s="9"/>
      <c r="M31" s="9"/>
      <c r="N31" s="9"/>
    </row>
    <row r="32" spans="1:14" ht="20.25" customHeight="1">
      <c r="A32" s="5"/>
      <c r="B32" s="22" t="s">
        <v>22</v>
      </c>
      <c r="C32" s="21">
        <f>SUM(C33:C39)</f>
        <v>232.95511000000002</v>
      </c>
      <c r="D32" s="21">
        <f>SUM(D33:D39)</f>
        <v>231.2616</v>
      </c>
      <c r="E32" s="21">
        <f>SUM(E33:E39)</f>
        <v>206.03001</v>
      </c>
      <c r="F32" s="21">
        <f t="shared" si="0"/>
        <v>-25.231589999999983</v>
      </c>
      <c r="G32" s="21">
        <f t="shared" si="1"/>
        <v>-10.910410548054664</v>
      </c>
      <c r="H32" s="21">
        <f t="shared" si="2"/>
        <v>-26.925100000000015</v>
      </c>
      <c r="I32" s="21">
        <f t="shared" si="3"/>
        <v>-11.558063697336372</v>
      </c>
      <c r="J32" s="5"/>
      <c r="K32" s="9"/>
      <c r="L32" s="9"/>
      <c r="M32" s="9"/>
      <c r="N32" s="9"/>
    </row>
    <row r="33" spans="1:14" ht="15" customHeight="1">
      <c r="A33" s="5"/>
      <c r="B33" s="10" t="s">
        <v>17</v>
      </c>
      <c r="C33" s="11">
        <v>9.375099999999998</v>
      </c>
      <c r="D33" s="11">
        <v>9.099300000000001</v>
      </c>
      <c r="E33" s="11">
        <v>4.0624</v>
      </c>
      <c r="F33" s="11">
        <f t="shared" si="0"/>
        <v>-5.036900000000001</v>
      </c>
      <c r="G33" s="11">
        <f t="shared" si="1"/>
        <v>-55.354807512665815</v>
      </c>
      <c r="H33" s="11">
        <f t="shared" si="2"/>
        <v>-5.312699999999998</v>
      </c>
      <c r="I33" s="11">
        <f t="shared" si="3"/>
        <v>-56.66819553924757</v>
      </c>
      <c r="J33" s="5"/>
      <c r="K33" s="9"/>
      <c r="L33" s="9"/>
      <c r="M33" s="9"/>
      <c r="N33" s="9"/>
    </row>
    <row r="34" spans="1:14" ht="15" customHeight="1">
      <c r="A34" s="5"/>
      <c r="B34" s="10" t="s">
        <v>7</v>
      </c>
      <c r="C34" s="11">
        <v>72.086</v>
      </c>
      <c r="D34" s="11">
        <v>71.982</v>
      </c>
      <c r="E34" s="11">
        <v>59.818700000000014</v>
      </c>
      <c r="F34" s="11">
        <f t="shared" si="0"/>
        <v>-12.163299999999985</v>
      </c>
      <c r="G34" s="11">
        <f t="shared" si="1"/>
        <v>-16.897696646383796</v>
      </c>
      <c r="H34" s="11">
        <f t="shared" si="2"/>
        <v>-12.267299999999985</v>
      </c>
      <c r="I34" s="11">
        <f t="shared" si="3"/>
        <v>-17.017590100713015</v>
      </c>
      <c r="J34" s="5"/>
      <c r="K34" s="9"/>
      <c r="L34" s="9"/>
      <c r="M34" s="9"/>
      <c r="N34" s="9"/>
    </row>
    <row r="35" spans="1:14" ht="15" customHeight="1">
      <c r="A35" s="5"/>
      <c r="B35" s="10" t="s">
        <v>18</v>
      </c>
      <c r="C35" s="11">
        <v>36.2137</v>
      </c>
      <c r="D35" s="11">
        <v>34.791399999999996</v>
      </c>
      <c r="E35" s="11">
        <v>23.336599999999997</v>
      </c>
      <c r="F35" s="11">
        <f t="shared" si="0"/>
        <v>-11.454799999999999</v>
      </c>
      <c r="G35" s="11">
        <f t="shared" si="1"/>
        <v>-32.92422840127158</v>
      </c>
      <c r="H35" s="11">
        <f t="shared" si="2"/>
        <v>-12.877100000000006</v>
      </c>
      <c r="I35" s="11">
        <f t="shared" si="3"/>
        <v>-35.55864217133296</v>
      </c>
      <c r="J35" s="5"/>
      <c r="K35" s="9"/>
      <c r="L35" s="9"/>
      <c r="M35" s="9"/>
      <c r="N35" s="9"/>
    </row>
    <row r="36" spans="1:14" ht="15" customHeight="1">
      <c r="A36" s="5"/>
      <c r="B36" s="10" t="s">
        <v>33</v>
      </c>
      <c r="C36" s="11">
        <v>0.8888</v>
      </c>
      <c r="D36" s="11">
        <v>0</v>
      </c>
      <c r="E36" s="11">
        <v>0.9167000000000002</v>
      </c>
      <c r="F36" s="11">
        <f t="shared" si="0"/>
        <v>0.9167000000000002</v>
      </c>
      <c r="G36" s="12" t="e">
        <f t="shared" si="1"/>
        <v>#DIV/0!</v>
      </c>
      <c r="H36" s="11">
        <f t="shared" si="2"/>
        <v>0.027900000000000147</v>
      </c>
      <c r="I36" s="11">
        <f t="shared" si="3"/>
        <v>3.139063906390655</v>
      </c>
      <c r="J36" s="5"/>
      <c r="K36" s="9"/>
      <c r="L36" s="9"/>
      <c r="M36" s="9"/>
      <c r="N36" s="9"/>
    </row>
    <row r="37" spans="1:14" ht="15" customHeight="1" hidden="1">
      <c r="A37" s="5"/>
      <c r="B37" s="10" t="s">
        <v>37</v>
      </c>
      <c r="C37" s="11"/>
      <c r="D37" s="11"/>
      <c r="E37" s="11"/>
      <c r="F37" s="11">
        <f t="shared" si="0"/>
        <v>0</v>
      </c>
      <c r="G37" s="11" t="e">
        <f t="shared" si="1"/>
        <v>#DIV/0!</v>
      </c>
      <c r="H37" s="11">
        <f t="shared" si="2"/>
        <v>0</v>
      </c>
      <c r="I37" s="12" t="e">
        <f t="shared" si="3"/>
        <v>#DIV/0!</v>
      </c>
      <c r="J37" s="5"/>
      <c r="K37" s="9"/>
      <c r="L37" s="9"/>
      <c r="M37" s="9"/>
      <c r="N37" s="9"/>
    </row>
    <row r="38" spans="1:14" ht="15" customHeight="1">
      <c r="A38" s="5"/>
      <c r="B38" s="10" t="s">
        <v>56</v>
      </c>
      <c r="C38" s="11">
        <v>40.766009999999994</v>
      </c>
      <c r="D38" s="11">
        <v>39.6415</v>
      </c>
      <c r="E38" s="11">
        <v>33.897710000000004</v>
      </c>
      <c r="F38" s="11">
        <f t="shared" si="0"/>
        <v>-5.743789999999997</v>
      </c>
      <c r="G38" s="11">
        <f t="shared" si="1"/>
        <v>-14.48933567095089</v>
      </c>
      <c r="H38" s="11">
        <f t="shared" si="2"/>
        <v>-6.868299999999991</v>
      </c>
      <c r="I38" s="11">
        <f t="shared" si="3"/>
        <v>-16.84810458516787</v>
      </c>
      <c r="J38" s="5"/>
      <c r="K38" s="9"/>
      <c r="L38" s="9"/>
      <c r="M38" s="9"/>
      <c r="N38" s="9"/>
    </row>
    <row r="39" spans="1:14" ht="15" customHeight="1">
      <c r="A39" s="5"/>
      <c r="B39" s="10" t="s">
        <v>57</v>
      </c>
      <c r="C39" s="11">
        <v>73.62550000000002</v>
      </c>
      <c r="D39" s="11">
        <v>75.74740000000001</v>
      </c>
      <c r="E39" s="11">
        <v>83.99789999999999</v>
      </c>
      <c r="F39" s="11">
        <f t="shared" si="0"/>
        <v>8.250499999999974</v>
      </c>
      <c r="G39" s="31">
        <f t="shared" si="1"/>
        <v>10.892123029965349</v>
      </c>
      <c r="H39" s="11">
        <f t="shared" si="2"/>
        <v>10.37239999999997</v>
      </c>
      <c r="I39" s="32">
        <f t="shared" si="3"/>
        <v>14.088053731383784</v>
      </c>
      <c r="J39" s="5"/>
      <c r="K39" s="9"/>
      <c r="L39" s="9"/>
      <c r="M39" s="9"/>
      <c r="N39" s="9"/>
    </row>
    <row r="40" spans="1:14" ht="21" customHeight="1">
      <c r="A40" s="5"/>
      <c r="B40" s="20" t="s">
        <v>23</v>
      </c>
      <c r="C40" s="21">
        <f>SUM(C41:C43)</f>
        <v>184.94221999999996</v>
      </c>
      <c r="D40" s="21">
        <f>SUM(D41:D43)</f>
        <v>308.5614931990798</v>
      </c>
      <c r="E40" s="21">
        <f>SUM(E41:E43)</f>
        <v>157.65139999999997</v>
      </c>
      <c r="F40" s="21">
        <f t="shared" si="0"/>
        <v>-150.91009319907982</v>
      </c>
      <c r="G40" s="21">
        <f t="shared" si="1"/>
        <v>-48.907623447918255</v>
      </c>
      <c r="H40" s="21">
        <f t="shared" si="2"/>
        <v>-27.290819999999997</v>
      </c>
      <c r="I40" s="21">
        <f t="shared" si="3"/>
        <v>-14.756403378309182</v>
      </c>
      <c r="J40" s="5"/>
      <c r="K40" s="9"/>
      <c r="L40" s="9"/>
      <c r="M40" s="9"/>
      <c r="N40" s="9"/>
    </row>
    <row r="41" spans="1:14" ht="15" customHeight="1">
      <c r="A41" s="5"/>
      <c r="B41" s="10" t="s">
        <v>20</v>
      </c>
      <c r="C41" s="11">
        <v>30.699100000000005</v>
      </c>
      <c r="D41" s="11">
        <v>12.330099999999998</v>
      </c>
      <c r="E41" s="11">
        <v>24.787100000000002</v>
      </c>
      <c r="F41" s="11">
        <f t="shared" si="0"/>
        <v>12.457000000000004</v>
      </c>
      <c r="G41" s="11">
        <f t="shared" si="1"/>
        <v>101.02918873326257</v>
      </c>
      <c r="H41" s="11">
        <f t="shared" si="2"/>
        <v>-5.912000000000003</v>
      </c>
      <c r="I41" s="11">
        <f t="shared" si="3"/>
        <v>-19.257893553882692</v>
      </c>
      <c r="J41" s="5"/>
      <c r="K41" s="9"/>
      <c r="L41" s="9"/>
      <c r="M41" s="9"/>
      <c r="N41" s="9"/>
    </row>
    <row r="42" spans="1:14" ht="15" customHeight="1">
      <c r="A42" s="5"/>
      <c r="B42" s="10" t="s">
        <v>21</v>
      </c>
      <c r="C42" s="11">
        <v>9.1182</v>
      </c>
      <c r="D42" s="11">
        <v>0</v>
      </c>
      <c r="E42" s="11">
        <v>4.07174</v>
      </c>
      <c r="F42" s="11">
        <f t="shared" si="0"/>
        <v>4.07174</v>
      </c>
      <c r="G42" s="12" t="e">
        <f t="shared" si="1"/>
        <v>#DIV/0!</v>
      </c>
      <c r="H42" s="11">
        <f t="shared" si="2"/>
        <v>-5.04646</v>
      </c>
      <c r="I42" s="11">
        <f t="shared" si="3"/>
        <v>-55.344914566471445</v>
      </c>
      <c r="J42" s="5"/>
      <c r="K42" s="9"/>
      <c r="L42" s="9"/>
      <c r="M42" s="9"/>
      <c r="N42" s="9"/>
    </row>
    <row r="43" spans="1:14" ht="15" customHeight="1">
      <c r="A43" s="5"/>
      <c r="B43" s="10" t="s">
        <v>31</v>
      </c>
      <c r="C43" s="11">
        <v>145.12491999999997</v>
      </c>
      <c r="D43" s="11">
        <v>296.2313931990798</v>
      </c>
      <c r="E43" s="11">
        <v>128.79255999999998</v>
      </c>
      <c r="F43" s="11">
        <f t="shared" si="0"/>
        <v>-167.4388331990798</v>
      </c>
      <c r="G43" s="11">
        <f t="shared" si="1"/>
        <v>-56.522987449393646</v>
      </c>
      <c r="H43" s="11">
        <f t="shared" si="2"/>
        <v>-16.332359999999994</v>
      </c>
      <c r="I43" s="11">
        <f t="shared" si="3"/>
        <v>-11.254001035797295</v>
      </c>
      <c r="J43" s="5"/>
      <c r="K43" s="9"/>
      <c r="L43" s="9"/>
      <c r="M43" s="9"/>
      <c r="N43" s="9"/>
    </row>
    <row r="44" spans="1:14" ht="6" customHeight="1" hidden="1">
      <c r="A44" s="5"/>
      <c r="B44" s="28"/>
      <c r="C44" s="29"/>
      <c r="D44" s="29"/>
      <c r="E44" s="29"/>
      <c r="F44" s="29"/>
      <c r="G44" s="29"/>
      <c r="H44" s="29"/>
      <c r="I44" s="30"/>
      <c r="J44" s="5"/>
      <c r="K44" s="9"/>
      <c r="L44" s="2"/>
      <c r="M44" s="2"/>
      <c r="N44" s="2"/>
    </row>
    <row r="45" spans="1:14" ht="5.25" customHeight="1">
      <c r="A45" s="5"/>
      <c r="B45" s="4"/>
      <c r="C45" s="4"/>
      <c r="D45" s="4"/>
      <c r="E45" s="5"/>
      <c r="F45" s="5"/>
      <c r="G45" s="5"/>
      <c r="H45" s="5"/>
      <c r="I45" s="5"/>
      <c r="J45" s="5"/>
      <c r="K45" s="2"/>
      <c r="L45" s="2"/>
      <c r="M45" s="2"/>
      <c r="N45" s="2"/>
    </row>
    <row r="46" spans="1:14" ht="21" customHeight="1">
      <c r="A46" s="5"/>
      <c r="B46" s="6" t="s">
        <v>19</v>
      </c>
      <c r="C46" s="6"/>
      <c r="D46" s="6"/>
      <c r="E46" s="5"/>
      <c r="F46" s="5"/>
      <c r="G46" s="5"/>
      <c r="H46" s="5"/>
      <c r="I46" s="5"/>
      <c r="J46" s="5"/>
      <c r="K46" s="2"/>
      <c r="L46" s="2"/>
      <c r="M46" s="2"/>
      <c r="N46" s="2"/>
    </row>
    <row r="47" spans="1:10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2:9" ht="25.5">
      <c r="B48" s="7" t="s">
        <v>32</v>
      </c>
      <c r="C48" s="7"/>
      <c r="D48" s="7"/>
      <c r="E48" s="7"/>
      <c r="F48" s="7"/>
      <c r="G48" s="7"/>
      <c r="H48" s="7"/>
      <c r="I48" s="7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4" r:id="rId1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Gerber Augusto Ardon Lemus</cp:lastModifiedBy>
  <cp:lastPrinted>2020-10-01T20:16:18Z</cp:lastPrinted>
  <dcterms:created xsi:type="dcterms:W3CDTF">2010-02-17T22:24:39Z</dcterms:created>
  <dcterms:modified xsi:type="dcterms:W3CDTF">2020-10-01T20:27:52Z</dcterms:modified>
  <cp:category/>
  <cp:version/>
  <cp:contentType/>
  <cp:contentStatus/>
</cp:coreProperties>
</file>