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90" activeTab="1"/>
  </bookViews>
  <sheets>
    <sheet name="Ings19xmes" sheetId="1" r:id="rId1"/>
    <sheet name="Ings19vrsPto.eIng18" sheetId="2" r:id="rId2"/>
  </sheets>
  <definedNames/>
  <calcPr fullCalcOnLoad="1"/>
</workbook>
</file>

<file path=xl/sharedStrings.xml><?xml version="1.0" encoding="utf-8"?>
<sst xmlns="http://schemas.openxmlformats.org/spreadsheetml/2006/main" count="115" uniqueCount="67">
  <si>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</si>
  <si>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</si>
  <si>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</si>
  <si>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</si>
  <si>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</si>
  <si>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</si>
  <si>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</si>
  <si>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</si>
  <si>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</si>
  <si>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</si>
  <si>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</si>
  <si>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</si>
  <si>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</si>
  <si>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</si>
  <si>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</si>
  <si>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</si>
  <si>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</si>
  <si>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</si>
  <si>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</si>
  <si>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</si>
  <si>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</si>
  <si>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</si>
  <si>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</si>
  <si>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</si>
  <si>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</si>
  <si>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</si>
  <si>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</si>
  <si>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</si>
  <si>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</si>
  <si>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</si>
  <si>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</si>
  <si>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</si>
  <si>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</si>
  <si>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</si>
  <si>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</si>
  <si>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</si>
  <si>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</si>
  <si>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</si>
  <si>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</si>
  <si>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</si>
  <si>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</si>
  <si>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</si>
  <si>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</si>
  <si>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</si>
  <si>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</si>
  <si>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</si>
  <si>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</si>
  <si>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</si>
  <si>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</si>
  <si>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</si>
  <si>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</si>
  <si>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</si>
  <si>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</si>
  <si>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</si>
  <si>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</si>
  <si>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</si>
  <si>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Año 2018</t>
  </si>
  <si>
    <t>SEGURIDAD PUBLICA (CESC)</t>
  </si>
  <si>
    <t>SEGURIDAD PUBLICA (Grandes Contribuyentes)</t>
  </si>
  <si>
    <t>Año 2019</t>
  </si>
  <si>
    <t>Pto. 2019</t>
  </si>
  <si>
    <t>Variac. 19 / 18</t>
  </si>
  <si>
    <t>Variac. 19 / Pto. 19</t>
  </si>
  <si>
    <t>Al 31 Ago.</t>
  </si>
  <si>
    <t>Al  31 Ago.</t>
  </si>
  <si>
    <t>COMPARATIVO ACUMULADO AL  31 DE AGOSTO DE 2019, VRS EJECUTADO  2018 Y PRESUPUESTO 2019 (definitivos)</t>
  </si>
  <si>
    <t>INGRESOS AL 31 DE AGOSTO DE 2019, VRS EJECUTADO  2018 (definitivos)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</si>
</sst>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0000"/>
    <numFmt numFmtId="178" formatCode="0.0000"/>
    <numFmt numFmtId="179" formatCode="#,##0.0000000"/>
    <numFmt numFmtId="180" formatCode="_(* #,##0.0_);_(* \(#,##0.0\);_(* &quot;-&quot;?_);_(@_)"/>
    <numFmt numFmtId="181" formatCode="General_)"/>
    <numFmt numFmtId="182" formatCode="#,##0.00000000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  <fill>
      <patternFill patternType="solid">
        <fgColor rgb="FF94D4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</border>
    <border>
      <left style="thin">
        <color rgb="FFF7A823"/>
      </left>
      <right style="thin">
        <color rgb="FFF7A823"/>
      </right>
      <top style="thin">
        <color rgb="FFF7A823"/>
      </top>
      <bottom>
        <color indexed="63"/>
      </bottom>
    </border>
    <border>
      <left style="thin">
        <color rgb="FFF7A823"/>
      </left>
      <right style="thin">
        <color rgb="FFF7A823"/>
      </right>
      <top>
        <color indexed="63"/>
      </top>
      <bottom style="thin">
        <color rgb="FFF7A823"/>
      </bottom>
    </border>
    <border>
      <left>
        <color indexed="63"/>
      </left>
      <right>
        <color indexed="63"/>
      </right>
      <top style="thin">
        <color rgb="FFF7A8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176" fontId="0" fillId="0" borderId="0" xfId="0" applyNumberFormat="1" applyFill="1" applyAlignment="1">
      <alignment/>
    </xf>
    <xf numFmtId="0" fontId="4" fillId="33" borderId="10" xfId="0" applyFont="1" applyFill="1" applyBorder="1" applyAlignment="1">
      <alignment horizontal="left" indent="2"/>
    </xf>
    <xf numFmtId="172" fontId="4" fillId="33" borderId="10" xfId="0" applyNumberFormat="1" applyFont="1" applyFill="1" applyBorder="1" applyAlignment="1">
      <alignment/>
    </xf>
    <xf numFmtId="172" fontId="47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indent="3"/>
    </xf>
    <xf numFmtId="0" fontId="48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indent="1"/>
    </xf>
    <xf numFmtId="0" fontId="2" fillId="33" borderId="13" xfId="0" applyFont="1" applyFill="1" applyBorder="1" applyAlignment="1">
      <alignment/>
    </xf>
    <xf numFmtId="172" fontId="2" fillId="33" borderId="13" xfId="0" applyNumberFormat="1" applyFont="1" applyFill="1" applyBorder="1" applyAlignment="1">
      <alignment/>
    </xf>
    <xf numFmtId="172" fontId="5" fillId="33" borderId="13" xfId="0" applyNumberFormat="1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9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53"/>
  <sheetViews>
    <sheetView zoomScale="80" zoomScaleNormal="80" zoomScalePageLayoutView="0" workbookViewId="0" topLeftCell="A1">
      <selection activeCell="T7" sqref="T7"/>
    </sheetView>
  </sheetViews>
  <sheetFormatPr defaultColWidth="11.421875" defaultRowHeight="12.75"/>
  <cols>
    <col min="2" max="2" width="59.57421875" style="0" customWidth="1"/>
    <col min="3" max="3" width="10.7109375" style="0" customWidth="1"/>
    <col min="4" max="5" width="7.8515625" style="0" customWidth="1"/>
    <col min="6" max="6" width="8.00390625" style="0" customWidth="1"/>
    <col min="7" max="11" width="7.7109375" style="0" customWidth="1"/>
    <col min="12" max="15" width="7.7109375" style="0" hidden="1" customWidth="1"/>
    <col min="16" max="16" width="10.7109375" style="0" customWidth="1"/>
    <col min="17" max="18" width="9.7109375" style="0" customWidth="1"/>
    <col min="21" max="21" width="13.7109375" style="0" bestFit="1" customWidth="1"/>
  </cols>
  <sheetData>
    <row r="1" spans="2:18" ht="12.75">
      <c r="B1" s="2"/>
      <c r="C1" s="2"/>
      <c r="D1" s="2"/>
      <c r="E1" s="2"/>
      <c r="F1" s="2"/>
      <c r="G1" s="2"/>
      <c r="H1" s="2"/>
      <c r="I1" s="2"/>
      <c r="J1" s="2"/>
      <c r="K1" s="5"/>
      <c r="L1" s="2"/>
      <c r="M1" s="2"/>
      <c r="N1" s="2"/>
      <c r="O1" s="2"/>
      <c r="P1" s="2"/>
      <c r="Q1" s="2"/>
      <c r="R1" s="2"/>
    </row>
    <row r="2" spans="2:18" ht="15.75">
      <c r="B2" s="27" t="s">
        <v>66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2:18" ht="16.5" customHeight="1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2:22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2"/>
      <c r="U4" s="2"/>
      <c r="V4" s="2"/>
    </row>
    <row r="5" spans="2:22" ht="24.75" customHeight="1">
      <c r="B5" s="28" t="s">
        <v>8</v>
      </c>
      <c r="C5" s="13" t="s">
        <v>56</v>
      </c>
      <c r="D5" s="29" t="s">
        <v>59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 t="s">
        <v>28</v>
      </c>
      <c r="R5" s="30"/>
      <c r="T5" s="2"/>
      <c r="U5" s="2"/>
      <c r="V5" s="2"/>
    </row>
    <row r="6" spans="1:22" ht="31.5" customHeight="1">
      <c r="A6" s="2"/>
      <c r="B6" s="28"/>
      <c r="C6" s="14" t="s">
        <v>64</v>
      </c>
      <c r="D6" s="15" t="s">
        <v>38</v>
      </c>
      <c r="E6" s="15" t="s">
        <v>39</v>
      </c>
      <c r="F6" s="15" t="s">
        <v>40</v>
      </c>
      <c r="G6" s="15" t="s">
        <v>41</v>
      </c>
      <c r="H6" s="15" t="s">
        <v>42</v>
      </c>
      <c r="I6" s="15" t="s">
        <v>43</v>
      </c>
      <c r="J6" s="15" t="s">
        <v>44</v>
      </c>
      <c r="K6" s="15" t="s">
        <v>45</v>
      </c>
      <c r="L6" s="15" t="s">
        <v>46</v>
      </c>
      <c r="M6" s="15" t="s">
        <v>47</v>
      </c>
      <c r="N6" s="15" t="s">
        <v>48</v>
      </c>
      <c r="O6" s="15" t="s">
        <v>49</v>
      </c>
      <c r="P6" s="15" t="s">
        <v>64</v>
      </c>
      <c r="Q6" s="15" t="s">
        <v>29</v>
      </c>
      <c r="R6" s="15" t="s">
        <v>30</v>
      </c>
      <c r="T6" s="2"/>
      <c r="U6" s="2"/>
      <c r="V6" s="2"/>
    </row>
    <row r="7" spans="1:22" ht="21" customHeight="1">
      <c r="A7" s="2"/>
      <c r="B7" s="16" t="s">
        <v>50</v>
      </c>
      <c r="C7" s="17">
        <f>+C8+C40</f>
        <v>3524.5366000000004</v>
      </c>
      <c r="D7" s="17">
        <f>+D8+D40</f>
        <v>468.3123</v>
      </c>
      <c r="E7" s="17">
        <f aca="true" t="shared" si="0" ref="E7:O7">+E8+E40</f>
        <v>380.8393200000001</v>
      </c>
      <c r="F7" s="17">
        <f t="shared" si="0"/>
        <v>391.1128</v>
      </c>
      <c r="G7" s="17">
        <f t="shared" si="0"/>
        <v>817.1015</v>
      </c>
      <c r="H7" s="17">
        <f t="shared" si="0"/>
        <v>398.34850000000006</v>
      </c>
      <c r="I7" s="17">
        <f t="shared" si="0"/>
        <v>370.71331000000004</v>
      </c>
      <c r="J7" s="17">
        <f t="shared" si="0"/>
        <v>407.16249999999997</v>
      </c>
      <c r="K7" s="17">
        <f t="shared" si="0"/>
        <v>384.16492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aca="true" t="shared" si="1" ref="P7:P43">SUM(D7:O7)</f>
        <v>3617.7551500000004</v>
      </c>
      <c r="Q7" s="18">
        <f aca="true" t="shared" si="2" ref="Q7:Q43">+P7-C7</f>
        <v>93.21855000000005</v>
      </c>
      <c r="R7" s="18">
        <f aca="true" t="shared" si="3" ref="R7:R43">+Q7/C7*100</f>
        <v>2.644845566364669</v>
      </c>
      <c r="T7" s="8"/>
      <c r="U7" s="8"/>
      <c r="V7" s="2"/>
    </row>
    <row r="8" spans="1:22" ht="21" customHeight="1">
      <c r="A8" s="2"/>
      <c r="B8" s="19" t="s">
        <v>24</v>
      </c>
      <c r="C8" s="20">
        <f>+C9+C12+C16+C17+C24+C32</f>
        <v>3350.5224000000003</v>
      </c>
      <c r="D8" s="20">
        <f>+D9+D12+D16+D17+D24+D32</f>
        <v>452.409</v>
      </c>
      <c r="E8" s="20">
        <f aca="true" t="shared" si="4" ref="E8:O8">+E9+E12+E16+E17+E24+E32</f>
        <v>349.0905200000001</v>
      </c>
      <c r="F8" s="20">
        <f t="shared" si="4"/>
        <v>368.5698</v>
      </c>
      <c r="G8" s="20">
        <f t="shared" si="4"/>
        <v>802.6014</v>
      </c>
      <c r="H8" s="20">
        <f t="shared" si="4"/>
        <v>365.87660000000005</v>
      </c>
      <c r="I8" s="20">
        <f t="shared" si="4"/>
        <v>356.78561</v>
      </c>
      <c r="J8" s="20">
        <f t="shared" si="4"/>
        <v>389.6169</v>
      </c>
      <c r="K8" s="20">
        <f t="shared" si="4"/>
        <v>363.1066</v>
      </c>
      <c r="L8" s="20">
        <f t="shared" si="4"/>
        <v>0</v>
      </c>
      <c r="M8" s="20">
        <f t="shared" si="4"/>
        <v>0</v>
      </c>
      <c r="N8" s="20">
        <f t="shared" si="4"/>
        <v>0</v>
      </c>
      <c r="O8" s="20">
        <f t="shared" si="4"/>
        <v>0</v>
      </c>
      <c r="P8" s="20">
        <f t="shared" si="1"/>
        <v>3448.05643</v>
      </c>
      <c r="Q8" s="20">
        <f t="shared" si="2"/>
        <v>97.5340299999998</v>
      </c>
      <c r="R8" s="20">
        <f t="shared" si="3"/>
        <v>2.9110096383775796</v>
      </c>
      <c r="T8" s="8"/>
      <c r="U8" s="8"/>
      <c r="V8" s="2"/>
    </row>
    <row r="9" spans="1:22" ht="21" customHeight="1">
      <c r="A9" s="2"/>
      <c r="B9" s="21" t="s">
        <v>0</v>
      </c>
      <c r="C9" s="20">
        <f>SUM(C10:C11)</f>
        <v>1412.0567</v>
      </c>
      <c r="D9" s="20">
        <f>SUM(D10:D11)</f>
        <v>204.7536</v>
      </c>
      <c r="E9" s="20">
        <f aca="true" t="shared" si="5" ref="E9:O9">SUM(E10:E11)</f>
        <v>173.47430000000003</v>
      </c>
      <c r="F9" s="20">
        <f t="shared" si="5"/>
        <v>178.0747</v>
      </c>
      <c r="G9" s="20">
        <f t="shared" si="5"/>
        <v>184.62890000000002</v>
      </c>
      <c r="H9" s="20">
        <f t="shared" si="5"/>
        <v>185.1541</v>
      </c>
      <c r="I9" s="20">
        <f t="shared" si="5"/>
        <v>177.24580000000003</v>
      </c>
      <c r="J9" s="20">
        <f t="shared" si="5"/>
        <v>196.8329</v>
      </c>
      <c r="K9" s="20">
        <f t="shared" si="5"/>
        <v>177.7878</v>
      </c>
      <c r="L9" s="20">
        <f t="shared" si="5"/>
        <v>0</v>
      </c>
      <c r="M9" s="20">
        <f t="shared" si="5"/>
        <v>0</v>
      </c>
      <c r="N9" s="20">
        <f t="shared" si="5"/>
        <v>0</v>
      </c>
      <c r="O9" s="20">
        <f t="shared" si="5"/>
        <v>0</v>
      </c>
      <c r="P9" s="20">
        <f t="shared" si="1"/>
        <v>1477.9521</v>
      </c>
      <c r="Q9" s="20">
        <f t="shared" si="2"/>
        <v>65.89539999999988</v>
      </c>
      <c r="R9" s="20">
        <f t="shared" si="3"/>
        <v>4.666625639041257</v>
      </c>
      <c r="T9" s="8"/>
      <c r="U9" s="8"/>
      <c r="V9" s="2"/>
    </row>
    <row r="10" spans="1:22" ht="15" customHeight="1">
      <c r="A10" s="2"/>
      <c r="B10" s="9" t="s">
        <v>1</v>
      </c>
      <c r="C10" s="10">
        <v>660.167</v>
      </c>
      <c r="D10" s="10">
        <v>107.7997</v>
      </c>
      <c r="E10" s="10">
        <v>84.355</v>
      </c>
      <c r="F10" s="10">
        <v>79.2779</v>
      </c>
      <c r="G10" s="10">
        <v>87.49530000000001</v>
      </c>
      <c r="H10" s="10">
        <v>82.8661</v>
      </c>
      <c r="I10" s="10">
        <v>84.2622</v>
      </c>
      <c r="J10" s="10">
        <v>88.93579999999999</v>
      </c>
      <c r="K10" s="10">
        <v>80.3715</v>
      </c>
      <c r="L10" s="10"/>
      <c r="M10" s="10"/>
      <c r="N10" s="10"/>
      <c r="O10" s="10"/>
      <c r="P10" s="10">
        <f t="shared" si="1"/>
        <v>695.3634999999999</v>
      </c>
      <c r="Q10" s="10">
        <f t="shared" si="2"/>
        <v>35.1964999999999</v>
      </c>
      <c r="R10" s="10">
        <f t="shared" si="3"/>
        <v>5.3314540108790505</v>
      </c>
      <c r="T10" s="8"/>
      <c r="U10" s="8"/>
      <c r="V10" s="2"/>
    </row>
    <row r="11" spans="1:22" ht="15" customHeight="1">
      <c r="A11" s="2"/>
      <c r="B11" s="9" t="s">
        <v>2</v>
      </c>
      <c r="C11" s="10">
        <v>751.8897000000002</v>
      </c>
      <c r="D11" s="10">
        <v>96.95389999999999</v>
      </c>
      <c r="E11" s="10">
        <v>89.11930000000001</v>
      </c>
      <c r="F11" s="10">
        <v>98.79680000000002</v>
      </c>
      <c r="G11" s="10">
        <v>97.1336</v>
      </c>
      <c r="H11" s="10">
        <v>102.288</v>
      </c>
      <c r="I11" s="10">
        <v>92.98360000000001</v>
      </c>
      <c r="J11" s="10">
        <v>107.8971</v>
      </c>
      <c r="K11" s="10">
        <v>97.41630000000002</v>
      </c>
      <c r="L11" s="10"/>
      <c r="M11" s="10"/>
      <c r="N11" s="10"/>
      <c r="O11" s="10"/>
      <c r="P11" s="10">
        <f>SUM(D11:O11)</f>
        <v>782.5886</v>
      </c>
      <c r="Q11" s="10">
        <f t="shared" si="2"/>
        <v>30.698899999999867</v>
      </c>
      <c r="R11" s="10">
        <f t="shared" si="3"/>
        <v>4.0828993933551505</v>
      </c>
      <c r="T11" s="8"/>
      <c r="U11" s="8"/>
      <c r="V11" s="2"/>
    </row>
    <row r="12" spans="1:22" ht="21" customHeight="1">
      <c r="A12" s="2"/>
      <c r="B12" s="21" t="s">
        <v>9</v>
      </c>
      <c r="C12" s="20">
        <f>SUM(C13:C15)</f>
        <v>1387.2217</v>
      </c>
      <c r="D12" s="20">
        <f>SUM(D13:D15)</f>
        <v>179.3455</v>
      </c>
      <c r="E12" s="20">
        <f aca="true" t="shared" si="6" ref="E12:O12">SUM(E13:E15)</f>
        <v>121.33529999999999</v>
      </c>
      <c r="F12" s="20">
        <f t="shared" si="6"/>
        <v>134.6976</v>
      </c>
      <c r="G12" s="20">
        <f t="shared" si="6"/>
        <v>493.63210000000004</v>
      </c>
      <c r="H12" s="20">
        <f t="shared" si="6"/>
        <v>124.95620000000002</v>
      </c>
      <c r="I12" s="20">
        <f t="shared" si="6"/>
        <v>125.42699999999999</v>
      </c>
      <c r="J12" s="20">
        <f t="shared" si="6"/>
        <v>134.5145</v>
      </c>
      <c r="K12" s="20">
        <f t="shared" si="6"/>
        <v>128.4102</v>
      </c>
      <c r="L12" s="20">
        <f t="shared" si="6"/>
        <v>0</v>
      </c>
      <c r="M12" s="20">
        <f t="shared" si="6"/>
        <v>0</v>
      </c>
      <c r="N12" s="20">
        <f t="shared" si="6"/>
        <v>0</v>
      </c>
      <c r="O12" s="20">
        <f t="shared" si="6"/>
        <v>0</v>
      </c>
      <c r="P12" s="20">
        <f t="shared" si="1"/>
        <v>1442.3183999999999</v>
      </c>
      <c r="Q12" s="20">
        <f t="shared" si="2"/>
        <v>55.09669999999983</v>
      </c>
      <c r="R12" s="20">
        <f t="shared" si="3"/>
        <v>3.9717299693336567</v>
      </c>
      <c r="T12" s="8"/>
      <c r="U12" s="8"/>
      <c r="V12" s="2"/>
    </row>
    <row r="13" spans="1:22" ht="15" customHeight="1">
      <c r="A13" s="2"/>
      <c r="B13" s="9" t="s">
        <v>1</v>
      </c>
      <c r="C13" s="10">
        <v>444.9373</v>
      </c>
      <c r="D13" s="10">
        <v>1.5603</v>
      </c>
      <c r="E13" s="10">
        <v>3.7148000000000003</v>
      </c>
      <c r="F13" s="10">
        <v>18.650200000000005</v>
      </c>
      <c r="G13" s="10">
        <v>373.1403</v>
      </c>
      <c r="H13" s="10">
        <v>13.961200000000002</v>
      </c>
      <c r="I13" s="10">
        <v>11.7467</v>
      </c>
      <c r="J13" s="10">
        <v>11.824100000000001</v>
      </c>
      <c r="K13" s="10">
        <v>10.2933</v>
      </c>
      <c r="L13" s="10"/>
      <c r="M13" s="10"/>
      <c r="N13" s="10"/>
      <c r="O13" s="10"/>
      <c r="P13" s="10">
        <f t="shared" si="1"/>
        <v>444.8909</v>
      </c>
      <c r="Q13" s="10">
        <f t="shared" si="2"/>
        <v>-0.04640000000000555</v>
      </c>
      <c r="R13" s="10">
        <f t="shared" si="3"/>
        <v>-0.010428435647001397</v>
      </c>
      <c r="T13" s="8"/>
      <c r="U13" s="8"/>
      <c r="V13" s="2"/>
    </row>
    <row r="14" spans="1:22" ht="15" customHeight="1">
      <c r="A14" s="2"/>
      <c r="B14" s="9" t="s">
        <v>3</v>
      </c>
      <c r="C14" s="10">
        <v>638.6194</v>
      </c>
      <c r="D14" s="10">
        <v>123.56669999999998</v>
      </c>
      <c r="E14" s="10">
        <v>72.02109999999999</v>
      </c>
      <c r="F14" s="10">
        <v>74.835</v>
      </c>
      <c r="G14" s="10">
        <v>77.60790000000001</v>
      </c>
      <c r="H14" s="10">
        <v>81.85970000000002</v>
      </c>
      <c r="I14" s="10">
        <v>81.82</v>
      </c>
      <c r="J14" s="10">
        <v>88.66959999999999</v>
      </c>
      <c r="K14" s="10">
        <v>81.14200000000001</v>
      </c>
      <c r="L14" s="10"/>
      <c r="M14" s="10"/>
      <c r="N14" s="10"/>
      <c r="O14" s="10"/>
      <c r="P14" s="10">
        <f t="shared" si="1"/>
        <v>681.522</v>
      </c>
      <c r="Q14" s="10">
        <f t="shared" si="2"/>
        <v>42.90260000000001</v>
      </c>
      <c r="R14" s="10">
        <f t="shared" si="3"/>
        <v>6.71802328585696</v>
      </c>
      <c r="T14" s="8"/>
      <c r="U14" s="8"/>
      <c r="V14" s="2"/>
    </row>
    <row r="15" spans="1:22" ht="15" customHeight="1">
      <c r="A15" s="2"/>
      <c r="B15" s="9" t="s">
        <v>4</v>
      </c>
      <c r="C15" s="10">
        <v>303.665</v>
      </c>
      <c r="D15" s="10">
        <v>54.2185</v>
      </c>
      <c r="E15" s="10">
        <v>45.5994</v>
      </c>
      <c r="F15" s="10">
        <v>41.212399999999995</v>
      </c>
      <c r="G15" s="10">
        <v>42.883900000000004</v>
      </c>
      <c r="H15" s="10">
        <v>29.135300000000004</v>
      </c>
      <c r="I15" s="10">
        <v>31.8603</v>
      </c>
      <c r="J15" s="10">
        <v>34.020799999999994</v>
      </c>
      <c r="K15" s="10">
        <v>36.97489999999999</v>
      </c>
      <c r="L15" s="10"/>
      <c r="M15" s="10"/>
      <c r="N15" s="10"/>
      <c r="O15" s="10"/>
      <c r="P15" s="10">
        <f t="shared" si="1"/>
        <v>315.9055</v>
      </c>
      <c r="Q15" s="10">
        <f t="shared" si="2"/>
        <v>12.240499999999997</v>
      </c>
      <c r="R15" s="10">
        <f t="shared" si="3"/>
        <v>4.03092223338218</v>
      </c>
      <c r="T15" s="8"/>
      <c r="U15" s="8"/>
      <c r="V15" s="2"/>
    </row>
    <row r="16" spans="1:22" ht="21" customHeight="1">
      <c r="A16" s="2"/>
      <c r="B16" s="21" t="s">
        <v>51</v>
      </c>
      <c r="C16" s="20">
        <v>144.99849999999998</v>
      </c>
      <c r="D16" s="20">
        <v>18.3898</v>
      </c>
      <c r="E16" s="20">
        <v>17.0624</v>
      </c>
      <c r="F16" s="20">
        <v>18.7103</v>
      </c>
      <c r="G16" s="20">
        <v>17.329000000000004</v>
      </c>
      <c r="H16" s="20">
        <v>18.3606</v>
      </c>
      <c r="I16" s="20">
        <v>17.8105</v>
      </c>
      <c r="J16" s="20">
        <v>21.4002</v>
      </c>
      <c r="K16" s="20">
        <v>19.2802</v>
      </c>
      <c r="L16" s="20"/>
      <c r="M16" s="20"/>
      <c r="N16" s="20"/>
      <c r="O16" s="20"/>
      <c r="P16" s="20">
        <f>SUM(D16:O16)</f>
        <v>148.34300000000005</v>
      </c>
      <c r="Q16" s="20">
        <f t="shared" si="2"/>
        <v>3.3445000000000675</v>
      </c>
      <c r="R16" s="20">
        <f t="shared" si="3"/>
        <v>2.306575585264722</v>
      </c>
      <c r="T16" s="8"/>
      <c r="U16" s="8"/>
      <c r="V16" s="2"/>
    </row>
    <row r="17" spans="1:22" ht="21" customHeight="1">
      <c r="A17" s="2"/>
      <c r="B17" s="21" t="s">
        <v>36</v>
      </c>
      <c r="C17" s="20">
        <f>SUM(C18:C23)</f>
        <v>116.8877</v>
      </c>
      <c r="D17" s="20">
        <f>SUM(D18:D23)</f>
        <v>19.032999999999994</v>
      </c>
      <c r="E17" s="20">
        <f aca="true" t="shared" si="7" ref="E17:O17">SUM(E18:E23)</f>
        <v>13.66232</v>
      </c>
      <c r="F17" s="20">
        <f t="shared" si="7"/>
        <v>14.843499999999999</v>
      </c>
      <c r="G17" s="20">
        <f t="shared" si="7"/>
        <v>15.8618</v>
      </c>
      <c r="H17" s="20">
        <f t="shared" si="7"/>
        <v>15.0894</v>
      </c>
      <c r="I17" s="20">
        <f t="shared" si="7"/>
        <v>15.221800000000002</v>
      </c>
      <c r="J17" s="20">
        <f t="shared" si="7"/>
        <v>15.6134</v>
      </c>
      <c r="K17" s="20">
        <f t="shared" si="7"/>
        <v>16.4533</v>
      </c>
      <c r="L17" s="20">
        <f t="shared" si="7"/>
        <v>0</v>
      </c>
      <c r="M17" s="20">
        <f t="shared" si="7"/>
        <v>0</v>
      </c>
      <c r="N17" s="20">
        <f t="shared" si="7"/>
        <v>0</v>
      </c>
      <c r="O17" s="20">
        <f t="shared" si="7"/>
        <v>0</v>
      </c>
      <c r="P17" s="20">
        <f t="shared" si="1"/>
        <v>125.77852</v>
      </c>
      <c r="Q17" s="20">
        <f t="shared" si="2"/>
        <v>8.890820000000005</v>
      </c>
      <c r="R17" s="20">
        <f t="shared" si="3"/>
        <v>7.606292193276115</v>
      </c>
      <c r="T17" s="8"/>
      <c r="U17" s="8"/>
      <c r="V17" s="2"/>
    </row>
    <row r="18" spans="1:22" ht="15" customHeight="1">
      <c r="A18" s="2"/>
      <c r="B18" s="9" t="s">
        <v>34</v>
      </c>
      <c r="C18" s="10">
        <v>14.2527</v>
      </c>
      <c r="D18" s="10">
        <v>1.7015</v>
      </c>
      <c r="E18" s="10">
        <v>1.6039</v>
      </c>
      <c r="F18" s="10">
        <v>1.8560999999999999</v>
      </c>
      <c r="G18" s="10">
        <v>1.6544</v>
      </c>
      <c r="H18" s="10">
        <v>1.6215</v>
      </c>
      <c r="I18" s="10">
        <v>2.4226000000000005</v>
      </c>
      <c r="J18" s="10">
        <v>1.9427999999999996</v>
      </c>
      <c r="K18" s="10">
        <v>2.2684</v>
      </c>
      <c r="L18" s="10"/>
      <c r="M18" s="10"/>
      <c r="N18" s="10"/>
      <c r="O18" s="10"/>
      <c r="P18" s="10">
        <f t="shared" si="1"/>
        <v>15.071200000000001</v>
      </c>
      <c r="Q18" s="10">
        <f t="shared" si="2"/>
        <v>0.8185000000000002</v>
      </c>
      <c r="R18" s="10">
        <f t="shared" si="3"/>
        <v>5.74277154504059</v>
      </c>
      <c r="T18" s="8"/>
      <c r="U18" s="8"/>
      <c r="V18" s="2"/>
    </row>
    <row r="19" spans="1:22" ht="15" customHeight="1">
      <c r="A19" s="2"/>
      <c r="B19" s="9" t="s">
        <v>11</v>
      </c>
      <c r="C19" s="10">
        <v>48.6223</v>
      </c>
      <c r="D19" s="10">
        <v>8.694799999999999</v>
      </c>
      <c r="E19" s="10">
        <v>5.730600000000001</v>
      </c>
      <c r="F19" s="10">
        <v>5.913799999999999</v>
      </c>
      <c r="G19" s="10">
        <v>6.815</v>
      </c>
      <c r="H19" s="10">
        <v>6.777</v>
      </c>
      <c r="I19" s="10">
        <v>5.662100000000001</v>
      </c>
      <c r="J19" s="10">
        <v>6.5041</v>
      </c>
      <c r="K19" s="10">
        <v>7.129599999999998</v>
      </c>
      <c r="L19" s="10"/>
      <c r="M19" s="10"/>
      <c r="N19" s="10"/>
      <c r="O19" s="10"/>
      <c r="P19" s="10">
        <f t="shared" si="1"/>
        <v>53.227</v>
      </c>
      <c r="Q19" s="10">
        <f t="shared" si="2"/>
        <v>4.604699999999994</v>
      </c>
      <c r="R19" s="10">
        <f t="shared" si="3"/>
        <v>9.470345911238248</v>
      </c>
      <c r="T19" s="8"/>
      <c r="U19" s="8"/>
      <c r="V19" s="2"/>
    </row>
    <row r="20" spans="1:22" ht="15" customHeight="1">
      <c r="A20" s="2"/>
      <c r="B20" s="9" t="s">
        <v>12</v>
      </c>
      <c r="C20" s="10">
        <v>15.885200000000001</v>
      </c>
      <c r="D20" s="10">
        <v>2.7369</v>
      </c>
      <c r="E20" s="10">
        <v>1.1218</v>
      </c>
      <c r="F20" s="10">
        <v>2.3158000000000003</v>
      </c>
      <c r="G20" s="10">
        <v>2.3562</v>
      </c>
      <c r="H20" s="10">
        <v>1.8186</v>
      </c>
      <c r="I20" s="10">
        <v>2.22</v>
      </c>
      <c r="J20" s="10">
        <v>2.1386999999999996</v>
      </c>
      <c r="K20" s="10">
        <v>1.7637</v>
      </c>
      <c r="L20" s="10"/>
      <c r="M20" s="10"/>
      <c r="N20" s="10"/>
      <c r="O20" s="10"/>
      <c r="P20" s="10">
        <f t="shared" si="1"/>
        <v>16.4717</v>
      </c>
      <c r="Q20" s="10">
        <f t="shared" si="2"/>
        <v>0.5864999999999974</v>
      </c>
      <c r="R20" s="10">
        <f t="shared" si="3"/>
        <v>3.6921159318107253</v>
      </c>
      <c r="T20" s="8"/>
      <c r="U20" s="8"/>
      <c r="V20" s="2"/>
    </row>
    <row r="21" spans="1:22" ht="15" customHeight="1">
      <c r="A21" s="2"/>
      <c r="B21" s="9" t="s">
        <v>26</v>
      </c>
      <c r="C21" s="10">
        <v>32.982</v>
      </c>
      <c r="D21" s="10">
        <v>4.605099999999998</v>
      </c>
      <c r="E21" s="10">
        <v>3.7843199999999997</v>
      </c>
      <c r="F21" s="10">
        <v>4.0315</v>
      </c>
      <c r="G21" s="10">
        <v>4.3996</v>
      </c>
      <c r="H21" s="10">
        <v>4.3959</v>
      </c>
      <c r="I21" s="10">
        <v>4.4435</v>
      </c>
      <c r="J21" s="10">
        <v>4.361200000000001</v>
      </c>
      <c r="K21" s="10">
        <v>4.5443</v>
      </c>
      <c r="L21" s="10"/>
      <c r="M21" s="10"/>
      <c r="N21" s="10"/>
      <c r="O21" s="10"/>
      <c r="P21" s="10">
        <f t="shared" si="1"/>
        <v>34.56542</v>
      </c>
      <c r="Q21" s="10">
        <f t="shared" si="2"/>
        <v>1.5834200000000038</v>
      </c>
      <c r="R21" s="10">
        <f t="shared" si="3"/>
        <v>4.800861075738293</v>
      </c>
      <c r="T21" s="8"/>
      <c r="U21" s="8"/>
      <c r="V21" s="2"/>
    </row>
    <row r="22" spans="1:22" ht="15" customHeight="1">
      <c r="A22" s="2"/>
      <c r="B22" s="9" t="s">
        <v>13</v>
      </c>
      <c r="C22" s="10">
        <v>0.7645000000000001</v>
      </c>
      <c r="D22" s="10">
        <v>0.0723</v>
      </c>
      <c r="E22" s="10">
        <v>0.08330000000000001</v>
      </c>
      <c r="F22" s="10">
        <v>0.1017</v>
      </c>
      <c r="G22" s="10">
        <v>0.09980000000000001</v>
      </c>
      <c r="H22" s="10">
        <v>0.067</v>
      </c>
      <c r="I22" s="10">
        <v>0.07849999999999999</v>
      </c>
      <c r="J22" s="10">
        <v>0.0995</v>
      </c>
      <c r="K22" s="10">
        <v>0.09440000000000001</v>
      </c>
      <c r="L22" s="10"/>
      <c r="M22" s="10"/>
      <c r="N22" s="10"/>
      <c r="O22" s="10"/>
      <c r="P22" s="10">
        <f t="shared" si="1"/>
        <v>0.6965000000000001</v>
      </c>
      <c r="Q22" s="10">
        <f t="shared" si="2"/>
        <v>-0.06799999999999995</v>
      </c>
      <c r="R22" s="10">
        <f t="shared" si="3"/>
        <v>-8.894702419882268</v>
      </c>
      <c r="T22" s="8"/>
      <c r="U22" s="8"/>
      <c r="V22" s="2"/>
    </row>
    <row r="23" spans="1:22" ht="15" customHeight="1">
      <c r="A23" s="2"/>
      <c r="B23" s="9" t="s">
        <v>52</v>
      </c>
      <c r="C23" s="10">
        <v>4.381</v>
      </c>
      <c r="D23" s="10">
        <v>1.2224000000000002</v>
      </c>
      <c r="E23" s="10">
        <v>1.3384</v>
      </c>
      <c r="F23" s="10">
        <v>0.6245999999999999</v>
      </c>
      <c r="G23" s="10">
        <v>0.5367999999999999</v>
      </c>
      <c r="H23" s="10">
        <v>0.4094</v>
      </c>
      <c r="I23" s="10">
        <v>0.39509999999999995</v>
      </c>
      <c r="J23" s="10">
        <v>0.5671</v>
      </c>
      <c r="K23" s="10">
        <v>0.6528999999999999</v>
      </c>
      <c r="L23" s="10"/>
      <c r="M23" s="10"/>
      <c r="N23" s="10"/>
      <c r="O23" s="10"/>
      <c r="P23" s="10">
        <f>SUM(D23:O23)</f>
        <v>5.746700000000001</v>
      </c>
      <c r="Q23" s="10">
        <f>+P23-C23</f>
        <v>1.3657000000000004</v>
      </c>
      <c r="R23" s="10">
        <f t="shared" si="3"/>
        <v>31.1732481168683</v>
      </c>
      <c r="T23" s="8"/>
      <c r="U23" s="8"/>
      <c r="V23" s="2"/>
    </row>
    <row r="24" spans="1:22" ht="21" customHeight="1">
      <c r="A24" s="2"/>
      <c r="B24" s="21" t="s">
        <v>14</v>
      </c>
      <c r="C24" s="20">
        <f>SUM(C25:C29)</f>
        <v>86.81139999999999</v>
      </c>
      <c r="D24" s="20">
        <f>SUM(D25:D29)</f>
        <v>12.794400000000001</v>
      </c>
      <c r="E24" s="20">
        <f>SUM(E25:E29)</f>
        <v>3.8689</v>
      </c>
      <c r="F24" s="20">
        <f>SUM(F25:F29)</f>
        <v>3.9016</v>
      </c>
      <c r="G24" s="20">
        <f aca="true" t="shared" si="8" ref="G24:O24">SUM(G25:G29)</f>
        <v>3.2672</v>
      </c>
      <c r="H24" s="20">
        <f t="shared" si="8"/>
        <v>3.7182</v>
      </c>
      <c r="I24" s="20">
        <f t="shared" si="8"/>
        <v>3.4326999999999996</v>
      </c>
      <c r="J24" s="20">
        <f t="shared" si="8"/>
        <v>4.2688999999999995</v>
      </c>
      <c r="K24" s="20">
        <f t="shared" si="8"/>
        <v>3.266</v>
      </c>
      <c r="L24" s="20">
        <f t="shared" si="8"/>
        <v>0</v>
      </c>
      <c r="M24" s="20">
        <f t="shared" si="8"/>
        <v>0</v>
      </c>
      <c r="N24" s="20">
        <f t="shared" si="8"/>
        <v>0</v>
      </c>
      <c r="O24" s="20">
        <f t="shared" si="8"/>
        <v>0</v>
      </c>
      <c r="P24" s="20">
        <f t="shared" si="1"/>
        <v>38.5179</v>
      </c>
      <c r="Q24" s="20">
        <f t="shared" si="2"/>
        <v>-48.293499999999995</v>
      </c>
      <c r="R24" s="20">
        <f t="shared" si="3"/>
        <v>-55.630366518683026</v>
      </c>
      <c r="T24" s="8"/>
      <c r="U24" s="8"/>
      <c r="V24" s="2"/>
    </row>
    <row r="25" spans="1:22" ht="15" customHeight="1">
      <c r="A25" s="2"/>
      <c r="B25" s="9" t="s">
        <v>5</v>
      </c>
      <c r="C25" s="10">
        <v>15.4874</v>
      </c>
      <c r="D25" s="10">
        <v>2.9353000000000002</v>
      </c>
      <c r="E25" s="10">
        <v>2.5696</v>
      </c>
      <c r="F25" s="10">
        <v>2.4969</v>
      </c>
      <c r="G25" s="10">
        <v>1.9995999999999998</v>
      </c>
      <c r="H25" s="10">
        <v>2.3124000000000002</v>
      </c>
      <c r="I25" s="10">
        <v>2.0806</v>
      </c>
      <c r="J25" s="10">
        <v>2.6218999999999997</v>
      </c>
      <c r="K25" s="10">
        <v>1.9252</v>
      </c>
      <c r="L25" s="10"/>
      <c r="M25" s="10"/>
      <c r="N25" s="10"/>
      <c r="O25" s="10"/>
      <c r="P25" s="10">
        <f t="shared" si="1"/>
        <v>18.941499999999998</v>
      </c>
      <c r="Q25" s="10">
        <f t="shared" si="2"/>
        <v>3.4540999999999986</v>
      </c>
      <c r="R25" s="10">
        <f t="shared" si="3"/>
        <v>22.302646021927494</v>
      </c>
      <c r="T25" s="8"/>
      <c r="U25" s="8"/>
      <c r="V25" s="2"/>
    </row>
    <row r="26" spans="1:22" ht="15" customHeight="1">
      <c r="A26" s="2"/>
      <c r="B26" s="9" t="s">
        <v>6</v>
      </c>
      <c r="C26" s="10">
        <v>1.347</v>
      </c>
      <c r="D26" s="10">
        <v>0.15319999999999998</v>
      </c>
      <c r="E26" s="10">
        <v>0.15309999999999999</v>
      </c>
      <c r="F26" s="10">
        <v>0.1789</v>
      </c>
      <c r="G26" s="10">
        <v>0.1032</v>
      </c>
      <c r="H26" s="10">
        <v>0.0505</v>
      </c>
      <c r="I26" s="10">
        <v>0.0715</v>
      </c>
      <c r="J26" s="10">
        <v>0.018600000000000002</v>
      </c>
      <c r="K26" s="10">
        <v>0</v>
      </c>
      <c r="L26" s="10"/>
      <c r="M26" s="10"/>
      <c r="N26" s="10"/>
      <c r="O26" s="10"/>
      <c r="P26" s="10">
        <f t="shared" si="1"/>
        <v>0.7289999999999999</v>
      </c>
      <c r="Q26" s="10">
        <f t="shared" si="2"/>
        <v>-0.6180000000000001</v>
      </c>
      <c r="R26" s="10">
        <f t="shared" si="3"/>
        <v>-45.879732739420945</v>
      </c>
      <c r="T26" s="8"/>
      <c r="U26" s="8"/>
      <c r="V26" s="2"/>
    </row>
    <row r="27" spans="1:22" ht="15" customHeight="1" hidden="1">
      <c r="A27" s="2"/>
      <c r="B27" s="9" t="s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1"/>
        <v>0</v>
      </c>
      <c r="Q27" s="10">
        <f t="shared" si="2"/>
        <v>0</v>
      </c>
      <c r="R27" s="11" t="e">
        <f t="shared" si="3"/>
        <v>#DIV/0!</v>
      </c>
      <c r="T27" s="8"/>
      <c r="U27" s="8"/>
      <c r="V27" s="2"/>
    </row>
    <row r="28" spans="1:22" ht="15" customHeight="1">
      <c r="A28" s="2"/>
      <c r="B28" s="9" t="s">
        <v>16</v>
      </c>
      <c r="C28" s="10">
        <v>9.869200000000001</v>
      </c>
      <c r="D28" s="10">
        <v>1.2519</v>
      </c>
      <c r="E28" s="10">
        <v>1.1455</v>
      </c>
      <c r="F28" s="10">
        <v>1.2244000000000002</v>
      </c>
      <c r="G28" s="10">
        <v>1.158</v>
      </c>
      <c r="H28" s="10">
        <v>1.3538999999999999</v>
      </c>
      <c r="I28" s="10">
        <v>1.2806</v>
      </c>
      <c r="J28" s="10">
        <v>1.6283999999999998</v>
      </c>
      <c r="K28" s="10">
        <v>1.3408</v>
      </c>
      <c r="L28" s="10"/>
      <c r="M28" s="10"/>
      <c r="N28" s="10"/>
      <c r="O28" s="10"/>
      <c r="P28" s="10">
        <f t="shared" si="1"/>
        <v>10.383499999999998</v>
      </c>
      <c r="Q28" s="10">
        <f t="shared" si="2"/>
        <v>0.5142999999999969</v>
      </c>
      <c r="R28" s="10">
        <f t="shared" si="3"/>
        <v>5.211161998946184</v>
      </c>
      <c r="T28" s="8"/>
      <c r="U28" s="8"/>
      <c r="V28" s="2"/>
    </row>
    <row r="29" spans="1:22" ht="15" customHeight="1">
      <c r="A29" s="2"/>
      <c r="B29" s="9" t="s">
        <v>53</v>
      </c>
      <c r="C29" s="10">
        <f>+C30+C31</f>
        <v>60.1078</v>
      </c>
      <c r="D29" s="10">
        <f>+D30+D31</f>
        <v>8.454</v>
      </c>
      <c r="E29" s="10">
        <f aca="true" t="shared" si="9" ref="E29:O29">+E30+E31</f>
        <v>0.0007</v>
      </c>
      <c r="F29" s="10">
        <f t="shared" si="9"/>
        <v>0.0014</v>
      </c>
      <c r="G29" s="10">
        <f t="shared" si="9"/>
        <v>0.0064</v>
      </c>
      <c r="H29" s="10">
        <f t="shared" si="9"/>
        <v>0.0014</v>
      </c>
      <c r="I29" s="10">
        <f t="shared" si="9"/>
        <v>0</v>
      </c>
      <c r="J29" s="10">
        <f t="shared" si="9"/>
        <v>0</v>
      </c>
      <c r="K29" s="10">
        <f t="shared" si="9"/>
        <v>0</v>
      </c>
      <c r="L29" s="10">
        <f t="shared" si="9"/>
        <v>0</v>
      </c>
      <c r="M29" s="10">
        <f t="shared" si="9"/>
        <v>0</v>
      </c>
      <c r="N29" s="10">
        <f t="shared" si="9"/>
        <v>0</v>
      </c>
      <c r="O29" s="10">
        <f t="shared" si="9"/>
        <v>0</v>
      </c>
      <c r="P29" s="10">
        <f t="shared" si="1"/>
        <v>8.4639</v>
      </c>
      <c r="Q29" s="10">
        <f t="shared" si="2"/>
        <v>-51.643899999999995</v>
      </c>
      <c r="R29" s="10">
        <f t="shared" si="3"/>
        <v>-85.91879922406078</v>
      </c>
      <c r="T29" s="8"/>
      <c r="U29" s="8"/>
      <c r="V29" s="2"/>
    </row>
    <row r="30" spans="1:22" ht="15" customHeight="1">
      <c r="A30" s="2"/>
      <c r="B30" s="12" t="s">
        <v>54</v>
      </c>
      <c r="C30" s="10">
        <v>37.4976</v>
      </c>
      <c r="D30" s="10">
        <v>5.2698</v>
      </c>
      <c r="E30" s="10">
        <v>0.0007</v>
      </c>
      <c r="F30" s="10">
        <v>0.0014</v>
      </c>
      <c r="G30" s="10">
        <v>0.0064</v>
      </c>
      <c r="H30" s="10">
        <v>0.0014</v>
      </c>
      <c r="I30" s="10">
        <v>0</v>
      </c>
      <c r="J30" s="10">
        <v>0</v>
      </c>
      <c r="K30" s="10">
        <v>0</v>
      </c>
      <c r="L30" s="10"/>
      <c r="M30" s="10"/>
      <c r="N30" s="10"/>
      <c r="O30" s="10"/>
      <c r="P30" s="10">
        <f t="shared" si="1"/>
        <v>5.279700000000001</v>
      </c>
      <c r="Q30" s="10">
        <f>+P30-C30</f>
        <v>-32.2179</v>
      </c>
      <c r="R30" s="10">
        <f t="shared" si="3"/>
        <v>-85.91989887352791</v>
      </c>
      <c r="T30" s="8"/>
      <c r="U30" s="8"/>
      <c r="V30" s="2"/>
    </row>
    <row r="31" spans="1:22" ht="15" customHeight="1">
      <c r="A31" s="2"/>
      <c r="B31" s="12" t="s">
        <v>55</v>
      </c>
      <c r="C31" s="10">
        <v>22.610199999999995</v>
      </c>
      <c r="D31" s="10">
        <v>3.1841999999999997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/>
      <c r="M31" s="10"/>
      <c r="N31" s="10"/>
      <c r="O31" s="10"/>
      <c r="P31" s="10">
        <f t="shared" si="1"/>
        <v>3.1841999999999997</v>
      </c>
      <c r="Q31" s="10">
        <f>+P31-C31</f>
        <v>-19.425999999999995</v>
      </c>
      <c r="R31" s="10">
        <f t="shared" si="3"/>
        <v>-85.91697552432088</v>
      </c>
      <c r="T31" s="8"/>
      <c r="U31" s="8"/>
      <c r="V31" s="2"/>
    </row>
    <row r="32" spans="1:22" ht="21" customHeight="1">
      <c r="A32" s="2"/>
      <c r="B32" s="21" t="s">
        <v>22</v>
      </c>
      <c r="C32" s="20">
        <f>SUM(C33:C39)</f>
        <v>202.5464</v>
      </c>
      <c r="D32" s="20">
        <f>SUM(D33:D39)</f>
        <v>18.0927</v>
      </c>
      <c r="E32" s="20">
        <f aca="true" t="shared" si="10" ref="E32:O32">SUM(E33:E39)</f>
        <v>19.6873</v>
      </c>
      <c r="F32" s="20">
        <f t="shared" si="10"/>
        <v>18.342100000000002</v>
      </c>
      <c r="G32" s="20">
        <f t="shared" si="10"/>
        <v>87.8824</v>
      </c>
      <c r="H32" s="20">
        <f t="shared" si="10"/>
        <v>18.598100000000002</v>
      </c>
      <c r="I32" s="20">
        <f t="shared" si="10"/>
        <v>17.647810000000003</v>
      </c>
      <c r="J32" s="20">
        <f t="shared" si="10"/>
        <v>16.987000000000002</v>
      </c>
      <c r="K32" s="20">
        <f t="shared" si="10"/>
        <v>17.9091</v>
      </c>
      <c r="L32" s="20">
        <f t="shared" si="10"/>
        <v>0</v>
      </c>
      <c r="M32" s="20">
        <f t="shared" si="10"/>
        <v>0</v>
      </c>
      <c r="N32" s="20">
        <f t="shared" si="10"/>
        <v>0</v>
      </c>
      <c r="O32" s="20">
        <f t="shared" si="10"/>
        <v>0</v>
      </c>
      <c r="P32" s="20">
        <f t="shared" si="1"/>
        <v>215.14650999999998</v>
      </c>
      <c r="Q32" s="20">
        <f t="shared" si="2"/>
        <v>12.600109999999972</v>
      </c>
      <c r="R32" s="20">
        <f t="shared" si="3"/>
        <v>6.220851123495639</v>
      </c>
      <c r="T32" s="8"/>
      <c r="U32" s="8"/>
      <c r="V32" s="2"/>
    </row>
    <row r="33" spans="1:22" ht="15" customHeight="1">
      <c r="A33" s="2"/>
      <c r="B33" s="9" t="s">
        <v>17</v>
      </c>
      <c r="C33" s="10">
        <v>7.7277</v>
      </c>
      <c r="D33" s="10">
        <v>0.8362</v>
      </c>
      <c r="E33" s="10">
        <v>1.1015</v>
      </c>
      <c r="F33" s="10">
        <v>1.0383000000000002</v>
      </c>
      <c r="G33" s="10">
        <v>1.1868</v>
      </c>
      <c r="H33" s="10">
        <v>1.0248000000000002</v>
      </c>
      <c r="I33" s="10">
        <v>1.03</v>
      </c>
      <c r="J33" s="10">
        <v>1.0124000000000002</v>
      </c>
      <c r="K33" s="10">
        <v>1.0748</v>
      </c>
      <c r="L33" s="10"/>
      <c r="M33" s="10"/>
      <c r="N33" s="10"/>
      <c r="O33" s="10"/>
      <c r="P33" s="10">
        <f t="shared" si="1"/>
        <v>8.3048</v>
      </c>
      <c r="Q33" s="10">
        <f t="shared" si="2"/>
        <v>0.5771000000000006</v>
      </c>
      <c r="R33" s="10">
        <f t="shared" si="3"/>
        <v>7.467940008023094</v>
      </c>
      <c r="T33" s="8"/>
      <c r="U33" s="8"/>
      <c r="V33" s="2"/>
    </row>
    <row r="34" spans="1:22" ht="15" customHeight="1">
      <c r="A34" s="2"/>
      <c r="B34" s="9" t="s">
        <v>7</v>
      </c>
      <c r="C34" s="10">
        <v>61.557</v>
      </c>
      <c r="D34" s="10">
        <v>8.0076</v>
      </c>
      <c r="E34" s="10">
        <v>9.193</v>
      </c>
      <c r="F34" s="10">
        <v>7.1645</v>
      </c>
      <c r="G34" s="10">
        <v>8.1473</v>
      </c>
      <c r="H34" s="10">
        <v>7.929399999999999</v>
      </c>
      <c r="I34" s="10">
        <v>7.786</v>
      </c>
      <c r="J34" s="10">
        <v>7.4459</v>
      </c>
      <c r="K34" s="10">
        <v>8.397</v>
      </c>
      <c r="L34" s="10"/>
      <c r="M34" s="10"/>
      <c r="N34" s="10"/>
      <c r="O34" s="10"/>
      <c r="P34" s="10">
        <f t="shared" si="1"/>
        <v>64.0707</v>
      </c>
      <c r="Q34" s="10">
        <f t="shared" si="2"/>
        <v>2.5137</v>
      </c>
      <c r="R34" s="10">
        <f t="shared" si="3"/>
        <v>4.083532335883815</v>
      </c>
      <c r="T34" s="8"/>
      <c r="U34" s="8"/>
      <c r="V34" s="2"/>
    </row>
    <row r="35" spans="1:22" ht="15" customHeight="1">
      <c r="A35" s="2"/>
      <c r="B35" s="9" t="s">
        <v>18</v>
      </c>
      <c r="C35" s="10">
        <v>30.916500000000003</v>
      </c>
      <c r="D35" s="10">
        <v>4.0245</v>
      </c>
      <c r="E35" s="10">
        <v>4.6451</v>
      </c>
      <c r="F35" s="10">
        <v>3.6053</v>
      </c>
      <c r="G35" s="10">
        <v>4.1030999999999995</v>
      </c>
      <c r="H35" s="10">
        <v>3.9828999999999994</v>
      </c>
      <c r="I35" s="10">
        <v>3.8985</v>
      </c>
      <c r="J35" s="10">
        <v>3.725</v>
      </c>
      <c r="K35" s="10">
        <v>4.21</v>
      </c>
      <c r="L35" s="10"/>
      <c r="M35" s="10"/>
      <c r="N35" s="10"/>
      <c r="O35" s="10"/>
      <c r="P35" s="10">
        <f t="shared" si="1"/>
        <v>32.1944</v>
      </c>
      <c r="Q35" s="10">
        <f t="shared" si="2"/>
        <v>1.277899999999999</v>
      </c>
      <c r="R35" s="10">
        <f t="shared" si="3"/>
        <v>4.13339155467145</v>
      </c>
      <c r="T35" s="8"/>
      <c r="U35" s="8"/>
      <c r="V35" s="2"/>
    </row>
    <row r="36" spans="1:22" ht="15" customHeight="1">
      <c r="A36" s="2"/>
      <c r="B36" s="9" t="s">
        <v>33</v>
      </c>
      <c r="C36" s="10">
        <v>0.8592000000000001</v>
      </c>
      <c r="D36" s="10">
        <v>0</v>
      </c>
      <c r="E36" s="10">
        <v>0</v>
      </c>
      <c r="F36" s="10">
        <v>0.0473</v>
      </c>
      <c r="G36" s="10">
        <v>0.36140000000000005</v>
      </c>
      <c r="H36" s="10">
        <v>0.0535</v>
      </c>
      <c r="I36" s="10">
        <v>0</v>
      </c>
      <c r="J36" s="10">
        <v>0.303</v>
      </c>
      <c r="K36" s="10">
        <v>0</v>
      </c>
      <c r="L36" s="10"/>
      <c r="M36" s="10"/>
      <c r="N36" s="10"/>
      <c r="O36" s="10"/>
      <c r="P36" s="10">
        <f>SUM(D36:O36)</f>
        <v>0.7652000000000001</v>
      </c>
      <c r="Q36" s="10">
        <f>+P36-C36</f>
        <v>-0.09399999999999997</v>
      </c>
      <c r="R36" s="10">
        <f t="shared" si="3"/>
        <v>-10.940409683426438</v>
      </c>
      <c r="T36" s="8"/>
      <c r="U36" s="8"/>
      <c r="V36" s="2"/>
    </row>
    <row r="37" spans="1:22" ht="15" customHeight="1" hidden="1">
      <c r="A37" s="2"/>
      <c r="B37" s="9" t="s">
        <v>37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f t="shared" si="1"/>
        <v>0</v>
      </c>
      <c r="Q37" s="10">
        <f t="shared" si="2"/>
        <v>0</v>
      </c>
      <c r="R37" s="11" t="e">
        <f t="shared" si="3"/>
        <v>#DIV/0!</v>
      </c>
      <c r="T37" s="8"/>
      <c r="U37" s="8"/>
      <c r="V37" s="2"/>
    </row>
    <row r="38" spans="1:22" ht="15" customHeight="1">
      <c r="A38" s="2"/>
      <c r="B38" s="9" t="s">
        <v>57</v>
      </c>
      <c r="C38" s="10">
        <v>31.9363</v>
      </c>
      <c r="D38" s="10">
        <v>5.224399999999999</v>
      </c>
      <c r="E38" s="10">
        <v>4.324299999999999</v>
      </c>
      <c r="F38" s="10">
        <v>4.4067</v>
      </c>
      <c r="G38" s="10">
        <v>4.3294</v>
      </c>
      <c r="H38" s="10">
        <v>4.432900000000001</v>
      </c>
      <c r="I38" s="10">
        <v>4.932510000000001</v>
      </c>
      <c r="J38" s="10">
        <v>4.4373</v>
      </c>
      <c r="K38" s="10">
        <v>4.195999999999999</v>
      </c>
      <c r="L38" s="10"/>
      <c r="M38" s="10"/>
      <c r="N38" s="10"/>
      <c r="O38" s="10"/>
      <c r="P38" s="10">
        <f t="shared" si="1"/>
        <v>36.28350999999999</v>
      </c>
      <c r="Q38" s="10">
        <f t="shared" si="2"/>
        <v>4.347209999999993</v>
      </c>
      <c r="R38" s="10">
        <f t="shared" si="3"/>
        <v>13.612127892085162</v>
      </c>
      <c r="T38" s="8"/>
      <c r="U38" s="8"/>
      <c r="V38" s="2"/>
    </row>
    <row r="39" spans="1:22" ht="15" customHeight="1">
      <c r="A39" s="2"/>
      <c r="B39" s="9" t="s">
        <v>58</v>
      </c>
      <c r="C39" s="10">
        <v>69.5497</v>
      </c>
      <c r="D39" s="10">
        <v>0</v>
      </c>
      <c r="E39" s="10">
        <v>0.42340000000000005</v>
      </c>
      <c r="F39" s="10">
        <v>2.08</v>
      </c>
      <c r="G39" s="10">
        <v>69.7544</v>
      </c>
      <c r="H39" s="10">
        <v>1.1745999999999999</v>
      </c>
      <c r="I39" s="10">
        <v>0.0008</v>
      </c>
      <c r="J39" s="10">
        <v>0.0634</v>
      </c>
      <c r="K39" s="10">
        <v>0.0313</v>
      </c>
      <c r="L39" s="10"/>
      <c r="M39" s="10"/>
      <c r="N39" s="10"/>
      <c r="O39" s="10"/>
      <c r="P39" s="10">
        <f t="shared" si="1"/>
        <v>73.5279</v>
      </c>
      <c r="Q39" s="10">
        <f t="shared" si="2"/>
        <v>3.978200000000001</v>
      </c>
      <c r="R39" s="10">
        <f t="shared" si="3"/>
        <v>5.71993840376019</v>
      </c>
      <c r="T39" s="8"/>
      <c r="U39" s="8"/>
      <c r="V39" s="2"/>
    </row>
    <row r="40" spans="1:22" ht="21" customHeight="1">
      <c r="A40" s="2"/>
      <c r="B40" s="19" t="s">
        <v>23</v>
      </c>
      <c r="C40" s="20">
        <f>SUM(C41:C43)</f>
        <v>174.01420000000005</v>
      </c>
      <c r="D40" s="20">
        <f>SUM(D41:D43)</f>
        <v>15.903299999999998</v>
      </c>
      <c r="E40" s="20">
        <f aca="true" t="shared" si="11" ref="E40:O40">SUM(E41:E43)</f>
        <v>31.748799999999996</v>
      </c>
      <c r="F40" s="20">
        <f t="shared" si="11"/>
        <v>22.543</v>
      </c>
      <c r="G40" s="20">
        <f t="shared" si="11"/>
        <v>14.500100000000002</v>
      </c>
      <c r="H40" s="20">
        <f t="shared" si="11"/>
        <v>32.4719</v>
      </c>
      <c r="I40" s="20">
        <f t="shared" si="11"/>
        <v>13.927700000000002</v>
      </c>
      <c r="J40" s="20">
        <f t="shared" si="11"/>
        <v>17.5456</v>
      </c>
      <c r="K40" s="20">
        <f t="shared" si="11"/>
        <v>21.058319999999995</v>
      </c>
      <c r="L40" s="20">
        <f t="shared" si="11"/>
        <v>0</v>
      </c>
      <c r="M40" s="20">
        <f t="shared" si="11"/>
        <v>0</v>
      </c>
      <c r="N40" s="20">
        <f t="shared" si="11"/>
        <v>0</v>
      </c>
      <c r="O40" s="20">
        <f t="shared" si="11"/>
        <v>0</v>
      </c>
      <c r="P40" s="20">
        <f t="shared" si="1"/>
        <v>169.69872000000004</v>
      </c>
      <c r="Q40" s="20">
        <f t="shared" si="2"/>
        <v>-4.315480000000008</v>
      </c>
      <c r="R40" s="20">
        <f t="shared" si="3"/>
        <v>-2.479958532119796</v>
      </c>
      <c r="T40" s="8"/>
      <c r="U40" s="8"/>
      <c r="V40" s="2"/>
    </row>
    <row r="41" spans="1:22" ht="15" customHeight="1">
      <c r="A41" s="2"/>
      <c r="B41" s="9" t="s">
        <v>20</v>
      </c>
      <c r="C41" s="10">
        <v>25.604200000000002</v>
      </c>
      <c r="D41" s="10">
        <v>3.5511000000000004</v>
      </c>
      <c r="E41" s="10">
        <v>3.4434</v>
      </c>
      <c r="F41" s="10">
        <v>3.0616999999999996</v>
      </c>
      <c r="G41" s="10">
        <v>3.4726</v>
      </c>
      <c r="H41" s="10">
        <v>3.383</v>
      </c>
      <c r="I41" s="10">
        <v>3.4138</v>
      </c>
      <c r="J41" s="10">
        <v>3.2434000000000003</v>
      </c>
      <c r="K41" s="10">
        <v>3.6212000000000004</v>
      </c>
      <c r="L41" s="10"/>
      <c r="M41" s="10"/>
      <c r="N41" s="10"/>
      <c r="O41" s="10"/>
      <c r="P41" s="10">
        <f t="shared" si="1"/>
        <v>27.190200000000004</v>
      </c>
      <c r="Q41" s="10">
        <f t="shared" si="2"/>
        <v>1.586000000000002</v>
      </c>
      <c r="R41" s="10">
        <f t="shared" si="3"/>
        <v>6.194296248271775</v>
      </c>
      <c r="T41" s="8"/>
      <c r="U41" s="8"/>
      <c r="V41" s="2"/>
    </row>
    <row r="42" spans="1:22" ht="15" customHeight="1">
      <c r="A42" s="2"/>
      <c r="B42" s="9" t="s">
        <v>21</v>
      </c>
      <c r="C42" s="10">
        <v>12.456</v>
      </c>
      <c r="D42" s="10">
        <v>2.1664</v>
      </c>
      <c r="E42" s="10">
        <v>1.2238000000000002</v>
      </c>
      <c r="F42" s="10">
        <v>0.9706000000000001</v>
      </c>
      <c r="G42" s="10">
        <v>0.8734000000000001</v>
      </c>
      <c r="H42" s="10">
        <v>0.9359000000000001</v>
      </c>
      <c r="I42" s="10">
        <v>0.7031000000000001</v>
      </c>
      <c r="J42" s="10">
        <v>0.846</v>
      </c>
      <c r="K42" s="10">
        <v>0.7015</v>
      </c>
      <c r="L42" s="10"/>
      <c r="M42" s="10"/>
      <c r="N42" s="10"/>
      <c r="O42" s="10"/>
      <c r="P42" s="10">
        <f t="shared" si="1"/>
        <v>8.4207</v>
      </c>
      <c r="Q42" s="10">
        <f t="shared" si="2"/>
        <v>-4.035299999999999</v>
      </c>
      <c r="R42" s="10">
        <f t="shared" si="3"/>
        <v>-32.39643545279383</v>
      </c>
      <c r="T42" s="8"/>
      <c r="U42" s="8"/>
      <c r="V42" s="2"/>
    </row>
    <row r="43" spans="1:22" ht="15" customHeight="1">
      <c r="A43" s="2"/>
      <c r="B43" s="9" t="s">
        <v>31</v>
      </c>
      <c r="C43" s="10">
        <v>135.95400000000004</v>
      </c>
      <c r="D43" s="10">
        <v>10.185799999999999</v>
      </c>
      <c r="E43" s="10">
        <v>27.081599999999995</v>
      </c>
      <c r="F43" s="10">
        <v>18.5107</v>
      </c>
      <c r="G43" s="10">
        <v>10.154100000000001</v>
      </c>
      <c r="H43" s="10">
        <v>28.153</v>
      </c>
      <c r="I43" s="10">
        <v>9.8108</v>
      </c>
      <c r="J43" s="10">
        <v>13.456199999999999</v>
      </c>
      <c r="K43" s="10">
        <v>16.735619999999994</v>
      </c>
      <c r="L43" s="10"/>
      <c r="M43" s="10"/>
      <c r="N43" s="10"/>
      <c r="O43" s="10"/>
      <c r="P43" s="10">
        <f t="shared" si="1"/>
        <v>134.08781999999997</v>
      </c>
      <c r="Q43" s="10">
        <f t="shared" si="2"/>
        <v>-1.866180000000071</v>
      </c>
      <c r="R43" s="10">
        <f t="shared" si="3"/>
        <v>-1.3726554569928582</v>
      </c>
      <c r="T43" s="8"/>
      <c r="U43" s="8"/>
      <c r="V43" s="2"/>
    </row>
    <row r="44" spans="1:22" ht="6" customHeight="1" hidden="1">
      <c r="A44" s="2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T44" s="8"/>
      <c r="U44" s="8"/>
      <c r="V44" s="2"/>
    </row>
    <row r="45" spans="1:22" ht="6" customHeight="1">
      <c r="A45" s="2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T45" s="2"/>
      <c r="U45" s="2"/>
      <c r="V45" s="2"/>
    </row>
    <row r="46" spans="2:22" ht="21" customHeight="1">
      <c r="B46" s="6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T46" s="2"/>
      <c r="U46" s="2"/>
      <c r="V46" s="2"/>
    </row>
    <row r="47" spans="2:2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T47" s="2"/>
      <c r="U47" s="2"/>
      <c r="V47" s="2"/>
    </row>
    <row r="48" spans="2:18" ht="21" customHeight="1">
      <c r="B48" s="31" t="s">
        <v>32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52" spans="16:26" ht="15">
      <c r="P52" s="1"/>
      <c r="Q52" s="1"/>
      <c r="R52" s="1"/>
      <c r="S52" s="1"/>
      <c r="X52" s="1"/>
      <c r="Y52" s="1"/>
      <c r="Z52" s="1"/>
    </row>
    <row r="53" spans="3:26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sheetProtection/>
  <mergeCells count="6">
    <mergeCell ref="B2:R2"/>
    <mergeCell ref="B3:R3"/>
    <mergeCell ref="B5:B6"/>
    <mergeCell ref="D5:P5"/>
    <mergeCell ref="Q5:R5"/>
    <mergeCell ref="B48:R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  <ignoredErrors>
    <ignoredError sqref="P10:P11 P13:P16 P18:P23 P30:P31 P39:P43 P25:P28 E12:O12 P33:P38 E32:G32 H32:O32 C12:D12" formulaRange="1"/>
    <ignoredError sqref="R27 R37 R19 R22:R23 R34:R36 R39 R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48"/>
  <sheetViews>
    <sheetView tabSelected="1" zoomScale="80" zoomScaleNormal="80" zoomScalePageLayoutView="0" workbookViewId="0" topLeftCell="A1">
      <selection activeCell="L16" sqref="L16"/>
    </sheetView>
  </sheetViews>
  <sheetFormatPr defaultColWidth="11.421875" defaultRowHeight="12.75"/>
  <cols>
    <col min="2" max="2" width="59.7109375" style="0" customWidth="1"/>
    <col min="3" max="5" width="12.421875" style="0" customWidth="1"/>
    <col min="6" max="6" width="12.28125" style="0" customWidth="1"/>
    <col min="7" max="7" width="9.7109375" style="0" customWidth="1"/>
    <col min="8" max="8" width="12.28125" style="0" customWidth="1"/>
    <col min="9" max="9" width="9.7109375" style="0" customWidth="1"/>
    <col min="11" max="11" width="12.421875" style="0" customWidth="1"/>
    <col min="12" max="12" width="12.8515625" style="0" customWidth="1"/>
    <col min="13" max="13" width="12.421875" style="0" customWidth="1"/>
  </cols>
  <sheetData>
    <row r="1" spans="1:4" ht="12.75">
      <c r="A1" s="3"/>
      <c r="B1" s="3"/>
      <c r="C1" s="2"/>
      <c r="D1" s="2"/>
    </row>
    <row r="2" spans="1:9" ht="15.75">
      <c r="A2" s="2"/>
      <c r="B2" s="27" t="s">
        <v>65</v>
      </c>
      <c r="C2" s="27"/>
      <c r="D2" s="27"/>
      <c r="E2" s="27"/>
      <c r="F2" s="27"/>
      <c r="G2" s="27"/>
      <c r="H2" s="27"/>
      <c r="I2" s="27"/>
    </row>
    <row r="3" spans="1:9" ht="16.5" customHeight="1">
      <c r="A3" s="2"/>
      <c r="B3" s="27" t="s">
        <v>27</v>
      </c>
      <c r="C3" s="27"/>
      <c r="D3" s="27"/>
      <c r="E3" s="27"/>
      <c r="F3" s="27"/>
      <c r="G3" s="27"/>
      <c r="H3" s="27"/>
      <c r="I3" s="27"/>
    </row>
    <row r="4" spans="2:9" ht="12.75">
      <c r="B4" s="5"/>
      <c r="C4" s="5"/>
      <c r="D4" s="5"/>
      <c r="E4" s="5"/>
      <c r="F4" s="5"/>
      <c r="G4" s="5"/>
      <c r="H4" s="5"/>
      <c r="I4" s="5"/>
    </row>
    <row r="5" spans="2:13" ht="24.75" customHeight="1">
      <c r="B5" s="28" t="s">
        <v>8</v>
      </c>
      <c r="C5" s="26" t="s">
        <v>56</v>
      </c>
      <c r="D5" s="26" t="s">
        <v>60</v>
      </c>
      <c r="E5" s="26" t="s">
        <v>59</v>
      </c>
      <c r="F5" s="28" t="s">
        <v>62</v>
      </c>
      <c r="G5" s="28"/>
      <c r="H5" s="32" t="s">
        <v>61</v>
      </c>
      <c r="I5" s="32"/>
      <c r="K5" s="2"/>
      <c r="L5" s="2"/>
      <c r="M5" s="2"/>
    </row>
    <row r="6" spans="1:14" ht="30.75" customHeight="1">
      <c r="A6" s="2"/>
      <c r="B6" s="28"/>
      <c r="C6" s="14" t="s">
        <v>63</v>
      </c>
      <c r="D6" s="14" t="s">
        <v>63</v>
      </c>
      <c r="E6" s="14" t="s">
        <v>63</v>
      </c>
      <c r="F6" s="25" t="s">
        <v>35</v>
      </c>
      <c r="G6" s="25" t="s">
        <v>30</v>
      </c>
      <c r="H6" s="25" t="s">
        <v>29</v>
      </c>
      <c r="I6" s="25" t="s">
        <v>30</v>
      </c>
      <c r="K6" s="2"/>
      <c r="L6" s="2"/>
      <c r="M6" s="2"/>
      <c r="N6" s="2"/>
    </row>
    <row r="7" spans="1:14" ht="21" customHeight="1">
      <c r="A7" s="2"/>
      <c r="B7" s="16" t="s">
        <v>25</v>
      </c>
      <c r="C7" s="17">
        <f>+C8+C40</f>
        <v>3524.5366000000004</v>
      </c>
      <c r="D7" s="17">
        <f>+D8+D40</f>
        <v>3639.7012999999997</v>
      </c>
      <c r="E7" s="17">
        <f>+E8+E40</f>
        <v>3617.7551499999995</v>
      </c>
      <c r="F7" s="18">
        <f>+E7-D7</f>
        <v>-21.946150000000216</v>
      </c>
      <c r="G7" s="18">
        <f>+F7/D7*100</f>
        <v>-0.6029656884206465</v>
      </c>
      <c r="H7" s="18">
        <f aca="true" t="shared" si="0" ref="H7:H22">+E7-C7</f>
        <v>93.21854999999914</v>
      </c>
      <c r="I7" s="18">
        <f aca="true" t="shared" si="1" ref="I7:I23">+H7/C7*100</f>
        <v>2.644845566364643</v>
      </c>
      <c r="K7" s="8"/>
      <c r="L7" s="8"/>
      <c r="M7" s="8"/>
      <c r="N7" s="2"/>
    </row>
    <row r="8" spans="1:14" ht="21" customHeight="1">
      <c r="A8" s="2"/>
      <c r="B8" s="19" t="s">
        <v>24</v>
      </c>
      <c r="C8" s="20">
        <f>+C9+C12+C16+C17+C24+C32</f>
        <v>3350.5224000000003</v>
      </c>
      <c r="D8" s="20">
        <f>+D9+D12+D16+D17+D24+D32</f>
        <v>3380.5946999999996</v>
      </c>
      <c r="E8" s="20">
        <f>+E9+E12+E16+E17+E24+E32</f>
        <v>3448.0564299999996</v>
      </c>
      <c r="F8" s="20">
        <f>+E8-D8</f>
        <v>67.46172999999999</v>
      </c>
      <c r="G8" s="20">
        <f>+F8/D8*100</f>
        <v>1.995558059651457</v>
      </c>
      <c r="H8" s="20">
        <f t="shared" si="0"/>
        <v>97.53402999999935</v>
      </c>
      <c r="I8" s="20">
        <f t="shared" si="1"/>
        <v>2.911009638377566</v>
      </c>
      <c r="K8" s="8"/>
      <c r="L8" s="8"/>
      <c r="M8" s="8"/>
      <c r="N8" s="2"/>
    </row>
    <row r="9" spans="1:14" ht="21" customHeight="1">
      <c r="A9" s="2"/>
      <c r="B9" s="21" t="s">
        <v>0</v>
      </c>
      <c r="C9" s="20">
        <f>SUM(C10:C11)</f>
        <v>1412.0567</v>
      </c>
      <c r="D9" s="20">
        <f>SUM(D10:D11)</f>
        <v>1437.2718</v>
      </c>
      <c r="E9" s="20">
        <f>SUM(E10:E11)</f>
        <v>1477.9521</v>
      </c>
      <c r="F9" s="20">
        <f>+E9-D9</f>
        <v>40.68029999999999</v>
      </c>
      <c r="G9" s="20">
        <f>+F9/D9*100</f>
        <v>2.830383230228269</v>
      </c>
      <c r="H9" s="20">
        <f t="shared" si="0"/>
        <v>65.89539999999988</v>
      </c>
      <c r="I9" s="20">
        <f t="shared" si="1"/>
        <v>4.666625639041257</v>
      </c>
      <c r="K9" s="8"/>
      <c r="L9" s="8"/>
      <c r="M9" s="8"/>
      <c r="N9" s="2"/>
    </row>
    <row r="10" spans="1:14" ht="15" customHeight="1">
      <c r="A10" s="2"/>
      <c r="B10" s="9" t="s">
        <v>1</v>
      </c>
      <c r="C10" s="10">
        <v>660.167</v>
      </c>
      <c r="D10" s="10">
        <v>678.2422</v>
      </c>
      <c r="E10" s="10">
        <v>695.3635</v>
      </c>
      <c r="F10" s="10">
        <f aca="true" t="shared" si="2" ref="F10:F22">+E10-D10</f>
        <v>17.12130000000002</v>
      </c>
      <c r="G10" s="10">
        <f aca="true" t="shared" si="3" ref="G10:G23">+F10/D10*100</f>
        <v>2.5243637154986844</v>
      </c>
      <c r="H10" s="10">
        <f t="shared" si="0"/>
        <v>35.196500000000015</v>
      </c>
      <c r="I10" s="10">
        <f t="shared" si="1"/>
        <v>5.331454010879067</v>
      </c>
      <c r="K10" s="8"/>
      <c r="L10" s="8"/>
      <c r="M10" s="8"/>
      <c r="N10" s="2"/>
    </row>
    <row r="11" spans="1:14" ht="15" customHeight="1">
      <c r="A11" s="2"/>
      <c r="B11" s="9" t="s">
        <v>2</v>
      </c>
      <c r="C11" s="10">
        <v>751.8897000000002</v>
      </c>
      <c r="D11" s="10">
        <v>759.0296</v>
      </c>
      <c r="E11" s="10">
        <v>782.5885999999999</v>
      </c>
      <c r="F11" s="10">
        <f t="shared" si="2"/>
        <v>23.55899999999997</v>
      </c>
      <c r="G11" s="10">
        <f t="shared" si="3"/>
        <v>3.103831523829897</v>
      </c>
      <c r="H11" s="10">
        <f t="shared" si="0"/>
        <v>30.698899999999753</v>
      </c>
      <c r="I11" s="10">
        <f t="shared" si="1"/>
        <v>4.082899393355135</v>
      </c>
      <c r="K11" s="8"/>
      <c r="L11" s="8"/>
      <c r="M11" s="8"/>
      <c r="N11" s="2"/>
    </row>
    <row r="12" spans="1:14" ht="21" customHeight="1">
      <c r="A12" s="2"/>
      <c r="B12" s="21" t="s">
        <v>9</v>
      </c>
      <c r="C12" s="20">
        <f>SUM(C13:C15)</f>
        <v>1387.2217</v>
      </c>
      <c r="D12" s="20">
        <f>SUM(D13:D15)</f>
        <v>1437.226</v>
      </c>
      <c r="E12" s="20">
        <f>SUM(E13:E15)</f>
        <v>1442.3184</v>
      </c>
      <c r="F12" s="20">
        <f t="shared" si="2"/>
        <v>5.092399999999998</v>
      </c>
      <c r="G12" s="20">
        <f t="shared" si="3"/>
        <v>0.3543214497928647</v>
      </c>
      <c r="H12" s="20">
        <f t="shared" si="0"/>
        <v>55.096700000000055</v>
      </c>
      <c r="I12" s="20">
        <f t="shared" si="1"/>
        <v>3.9717299693336727</v>
      </c>
      <c r="K12" s="8"/>
      <c r="L12" s="8"/>
      <c r="M12" s="8"/>
      <c r="N12" s="2"/>
    </row>
    <row r="13" spans="1:14" ht="15" customHeight="1">
      <c r="A13" s="2"/>
      <c r="B13" s="9" t="s">
        <v>1</v>
      </c>
      <c r="C13" s="10">
        <v>444.9373</v>
      </c>
      <c r="D13" s="10">
        <v>460.83889999999997</v>
      </c>
      <c r="E13" s="10">
        <v>444.89090000000004</v>
      </c>
      <c r="F13" s="10">
        <f t="shared" si="2"/>
        <v>-15.947999999999922</v>
      </c>
      <c r="G13" s="10">
        <f t="shared" si="3"/>
        <v>-3.460645357846294</v>
      </c>
      <c r="H13" s="10">
        <f t="shared" si="0"/>
        <v>-0.046399999999948704</v>
      </c>
      <c r="I13" s="10">
        <f t="shared" si="1"/>
        <v>-0.010428435646988622</v>
      </c>
      <c r="K13" s="8"/>
      <c r="L13" s="8"/>
      <c r="M13" s="8"/>
      <c r="N13" s="2"/>
    </row>
    <row r="14" spans="1:14" ht="15" customHeight="1">
      <c r="A14" s="2"/>
      <c r="B14" s="9" t="s">
        <v>3</v>
      </c>
      <c r="C14" s="10">
        <v>638.6194</v>
      </c>
      <c r="D14" s="10">
        <v>659.9793000000001</v>
      </c>
      <c r="E14" s="10">
        <v>681.522</v>
      </c>
      <c r="F14" s="10">
        <f t="shared" si="2"/>
        <v>21.542699999999968</v>
      </c>
      <c r="G14" s="10">
        <f t="shared" si="3"/>
        <v>3.264147830091029</v>
      </c>
      <c r="H14" s="10">
        <f t="shared" si="0"/>
        <v>42.90260000000001</v>
      </c>
      <c r="I14" s="10">
        <f t="shared" si="1"/>
        <v>6.71802328585696</v>
      </c>
      <c r="K14" s="8"/>
      <c r="L14" s="8"/>
      <c r="M14" s="8"/>
      <c r="N14" s="2"/>
    </row>
    <row r="15" spans="1:14" ht="15" customHeight="1">
      <c r="A15" s="2"/>
      <c r="B15" s="9" t="s">
        <v>4</v>
      </c>
      <c r="C15" s="10">
        <v>303.665</v>
      </c>
      <c r="D15" s="10">
        <v>316.4078</v>
      </c>
      <c r="E15" s="10">
        <v>315.9055</v>
      </c>
      <c r="F15" s="10">
        <f t="shared" si="2"/>
        <v>-0.5022999999999911</v>
      </c>
      <c r="G15" s="10">
        <f t="shared" si="3"/>
        <v>-0.15875082725520392</v>
      </c>
      <c r="H15" s="10">
        <f t="shared" si="0"/>
        <v>12.240499999999997</v>
      </c>
      <c r="I15" s="10">
        <f t="shared" si="1"/>
        <v>4.03092223338218</v>
      </c>
      <c r="K15" s="8"/>
      <c r="L15" s="8"/>
      <c r="M15" s="8"/>
      <c r="N15" s="2"/>
    </row>
    <row r="16" spans="1:14" ht="21" customHeight="1">
      <c r="A16" s="2"/>
      <c r="B16" s="21" t="s">
        <v>10</v>
      </c>
      <c r="C16" s="20">
        <v>144.99849999999998</v>
      </c>
      <c r="D16" s="20">
        <v>149.194</v>
      </c>
      <c r="E16" s="20">
        <v>148.343</v>
      </c>
      <c r="F16" s="20">
        <f t="shared" si="2"/>
        <v>-0.8509999999999991</v>
      </c>
      <c r="G16" s="20">
        <f t="shared" si="3"/>
        <v>-0.5703982733890097</v>
      </c>
      <c r="H16" s="20">
        <f t="shared" si="0"/>
        <v>3.3445000000000107</v>
      </c>
      <c r="I16" s="20">
        <f t="shared" si="1"/>
        <v>2.306575585264683</v>
      </c>
      <c r="K16" s="8"/>
      <c r="L16" s="8"/>
      <c r="M16" s="8"/>
      <c r="N16" s="2"/>
    </row>
    <row r="17" spans="1:14" ht="21" customHeight="1">
      <c r="A17" s="2"/>
      <c r="B17" s="21" t="s">
        <v>36</v>
      </c>
      <c r="C17" s="20">
        <f>SUM(C18:C23)</f>
        <v>116.8877</v>
      </c>
      <c r="D17" s="20">
        <f>SUM(D18:D23)</f>
        <v>124.4961</v>
      </c>
      <c r="E17" s="20">
        <f>SUM(E18:E23)</f>
        <v>125.77852</v>
      </c>
      <c r="F17" s="20">
        <f t="shared" si="2"/>
        <v>1.282420000000002</v>
      </c>
      <c r="G17" s="20">
        <f t="shared" si="3"/>
        <v>1.0300884927319023</v>
      </c>
      <c r="H17" s="20">
        <f t="shared" si="0"/>
        <v>8.890820000000005</v>
      </c>
      <c r="I17" s="20">
        <f t="shared" si="1"/>
        <v>7.606292193276115</v>
      </c>
      <c r="K17" s="8"/>
      <c r="L17" s="8"/>
      <c r="M17" s="8"/>
      <c r="N17" s="2"/>
    </row>
    <row r="18" spans="1:14" ht="15" customHeight="1">
      <c r="A18" s="2"/>
      <c r="B18" s="9" t="s">
        <v>34</v>
      </c>
      <c r="C18" s="10">
        <v>14.2527</v>
      </c>
      <c r="D18" s="10">
        <v>14.773500000000002</v>
      </c>
      <c r="E18" s="10">
        <v>15.071200000000001</v>
      </c>
      <c r="F18" s="10">
        <f t="shared" si="2"/>
        <v>0.29769999999999897</v>
      </c>
      <c r="G18" s="10">
        <f t="shared" si="3"/>
        <v>2.0150945950519437</v>
      </c>
      <c r="H18" s="10">
        <f t="shared" si="0"/>
        <v>0.8185000000000002</v>
      </c>
      <c r="I18" s="10">
        <f t="shared" si="1"/>
        <v>5.74277154504059</v>
      </c>
      <c r="K18" s="8"/>
      <c r="L18" s="8"/>
      <c r="M18" s="8"/>
      <c r="N18" s="2"/>
    </row>
    <row r="19" spans="1:14" ht="15" customHeight="1">
      <c r="A19" s="2"/>
      <c r="B19" s="9" t="s">
        <v>11</v>
      </c>
      <c r="C19" s="10">
        <v>48.6223</v>
      </c>
      <c r="D19" s="10">
        <v>51.0781</v>
      </c>
      <c r="E19" s="10">
        <v>53.227</v>
      </c>
      <c r="F19" s="10">
        <f t="shared" si="2"/>
        <v>2.1488999999999976</v>
      </c>
      <c r="G19" s="10">
        <f t="shared" si="3"/>
        <v>4.207086794536206</v>
      </c>
      <c r="H19" s="10">
        <f t="shared" si="0"/>
        <v>4.604699999999994</v>
      </c>
      <c r="I19" s="10">
        <f t="shared" si="1"/>
        <v>9.470345911238248</v>
      </c>
      <c r="K19" s="8"/>
      <c r="L19" s="8"/>
      <c r="M19" s="8"/>
      <c r="N19" s="2"/>
    </row>
    <row r="20" spans="1:14" ht="15" customHeight="1">
      <c r="A20" s="2"/>
      <c r="B20" s="9" t="s">
        <v>12</v>
      </c>
      <c r="C20" s="10">
        <v>15.885200000000001</v>
      </c>
      <c r="D20" s="10">
        <v>16.691399999999998</v>
      </c>
      <c r="E20" s="10">
        <v>16.4717</v>
      </c>
      <c r="F20" s="10">
        <f t="shared" si="2"/>
        <v>-0.21969999999999956</v>
      </c>
      <c r="G20" s="10">
        <f t="shared" si="3"/>
        <v>-1.3162466899121679</v>
      </c>
      <c r="H20" s="10">
        <f t="shared" si="0"/>
        <v>0.5864999999999974</v>
      </c>
      <c r="I20" s="10">
        <f t="shared" si="1"/>
        <v>3.6921159318107253</v>
      </c>
      <c r="K20" s="8"/>
      <c r="L20" s="8"/>
      <c r="M20" s="8"/>
      <c r="N20" s="2"/>
    </row>
    <row r="21" spans="1:14" ht="15" customHeight="1">
      <c r="A21" s="2"/>
      <c r="B21" s="9" t="s">
        <v>26</v>
      </c>
      <c r="C21" s="10">
        <v>32.982</v>
      </c>
      <c r="D21" s="10">
        <v>36.6189</v>
      </c>
      <c r="E21" s="10">
        <v>34.56542</v>
      </c>
      <c r="F21" s="10">
        <f t="shared" si="2"/>
        <v>-2.0534799999999933</v>
      </c>
      <c r="G21" s="10">
        <f t="shared" si="3"/>
        <v>-5.607705310645578</v>
      </c>
      <c r="H21" s="10">
        <f t="shared" si="0"/>
        <v>1.5834200000000038</v>
      </c>
      <c r="I21" s="10">
        <f t="shared" si="1"/>
        <v>4.800861075738293</v>
      </c>
      <c r="K21" s="8"/>
      <c r="L21" s="8"/>
      <c r="M21" s="8"/>
      <c r="N21" s="2"/>
    </row>
    <row r="22" spans="1:14" ht="15" customHeight="1">
      <c r="A22" s="2"/>
      <c r="B22" s="9" t="s">
        <v>13</v>
      </c>
      <c r="C22" s="10">
        <v>0.7645000000000001</v>
      </c>
      <c r="D22" s="10">
        <v>0.803</v>
      </c>
      <c r="E22" s="10">
        <v>0.6965</v>
      </c>
      <c r="F22" s="10">
        <f t="shared" si="2"/>
        <v>-0.10650000000000004</v>
      </c>
      <c r="G22" s="10">
        <f t="shared" si="3"/>
        <v>-13.262764632627649</v>
      </c>
      <c r="H22" s="10">
        <f t="shared" si="0"/>
        <v>-0.06800000000000006</v>
      </c>
      <c r="I22" s="10">
        <f t="shared" si="1"/>
        <v>-8.894702419882282</v>
      </c>
      <c r="K22" s="8"/>
      <c r="L22" s="8"/>
      <c r="M22" s="8"/>
      <c r="N22" s="2"/>
    </row>
    <row r="23" spans="1:14" ht="15" customHeight="1">
      <c r="A23" s="2"/>
      <c r="B23" s="9" t="s">
        <v>52</v>
      </c>
      <c r="C23" s="10">
        <v>4.381</v>
      </c>
      <c r="D23" s="10">
        <v>4.5312</v>
      </c>
      <c r="E23" s="10">
        <v>5.7467</v>
      </c>
      <c r="F23" s="10">
        <f aca="true" t="shared" si="4" ref="F23:F43">+E23-D23</f>
        <v>1.2154999999999996</v>
      </c>
      <c r="G23" s="10">
        <f t="shared" si="3"/>
        <v>26.82512358757061</v>
      </c>
      <c r="H23" s="10">
        <f aca="true" t="shared" si="5" ref="H23:H43">+E23-C23</f>
        <v>1.3656999999999995</v>
      </c>
      <c r="I23" s="10">
        <f t="shared" si="1"/>
        <v>31.17324811686828</v>
      </c>
      <c r="K23" s="8"/>
      <c r="L23" s="8"/>
      <c r="M23" s="8"/>
      <c r="N23" s="2"/>
    </row>
    <row r="24" spans="1:14" ht="20.25" customHeight="1">
      <c r="A24" s="2"/>
      <c r="B24" s="21" t="s">
        <v>14</v>
      </c>
      <c r="C24" s="20">
        <f>SUM(C25:C29)</f>
        <v>86.81139999999999</v>
      </c>
      <c r="D24" s="20">
        <f>SUM(D25:D29)</f>
        <v>26.3686</v>
      </c>
      <c r="E24" s="20">
        <f>SUM(E25:E29)</f>
        <v>38.5179</v>
      </c>
      <c r="F24" s="20">
        <f>+E24-D24</f>
        <v>12.149299999999997</v>
      </c>
      <c r="G24" s="20">
        <f aca="true" t="shared" si="6" ref="G24:G43">+F24/D24*100</f>
        <v>46.07487693696289</v>
      </c>
      <c r="H24" s="20">
        <f t="shared" si="5"/>
        <v>-48.293499999999995</v>
      </c>
      <c r="I24" s="20">
        <f aca="true" t="shared" si="7" ref="I24:I43">+H24/C24*100</f>
        <v>-55.630366518683026</v>
      </c>
      <c r="K24" s="8"/>
      <c r="L24" s="8"/>
      <c r="M24" s="8"/>
      <c r="N24" s="2"/>
    </row>
    <row r="25" spans="1:14" ht="15" customHeight="1">
      <c r="A25" s="2"/>
      <c r="B25" s="9" t="s">
        <v>5</v>
      </c>
      <c r="C25" s="10">
        <v>15.4874</v>
      </c>
      <c r="D25" s="10">
        <v>15.6421</v>
      </c>
      <c r="E25" s="10">
        <v>18.9415</v>
      </c>
      <c r="F25" s="10">
        <f t="shared" si="4"/>
        <v>3.299400000000002</v>
      </c>
      <c r="G25" s="10">
        <f t="shared" si="6"/>
        <v>21.093075737912443</v>
      </c>
      <c r="H25" s="10">
        <f t="shared" si="5"/>
        <v>3.454100000000002</v>
      </c>
      <c r="I25" s="10">
        <f t="shared" si="7"/>
        <v>22.302646021927515</v>
      </c>
      <c r="K25" s="8"/>
      <c r="L25" s="8"/>
      <c r="M25" s="8"/>
      <c r="N25" s="2"/>
    </row>
    <row r="26" spans="1:14" ht="15" customHeight="1">
      <c r="A26" s="2"/>
      <c r="B26" s="9" t="s">
        <v>6</v>
      </c>
      <c r="C26" s="10">
        <v>1.347</v>
      </c>
      <c r="D26" s="10">
        <v>1.4393</v>
      </c>
      <c r="E26" s="10">
        <v>0.729</v>
      </c>
      <c r="F26" s="10">
        <f t="shared" si="4"/>
        <v>-0.7103</v>
      </c>
      <c r="G26" s="10">
        <f t="shared" si="6"/>
        <v>-49.350378656291255</v>
      </c>
      <c r="H26" s="10">
        <f t="shared" si="5"/>
        <v>-0.618</v>
      </c>
      <c r="I26" s="10">
        <f t="shared" si="7"/>
        <v>-45.87973273942094</v>
      </c>
      <c r="K26" s="8"/>
      <c r="L26" s="8"/>
      <c r="M26" s="8"/>
      <c r="N26" s="2"/>
    </row>
    <row r="27" spans="1:14" ht="15" customHeight="1" hidden="1">
      <c r="A27" s="2"/>
      <c r="B27" s="9" t="s">
        <v>15</v>
      </c>
      <c r="C27" s="10"/>
      <c r="D27" s="10"/>
      <c r="E27" s="10"/>
      <c r="F27" s="10">
        <f t="shared" si="4"/>
        <v>0</v>
      </c>
      <c r="G27" s="10" t="e">
        <f t="shared" si="6"/>
        <v>#DIV/0!</v>
      </c>
      <c r="H27" s="10">
        <f t="shared" si="5"/>
        <v>0</v>
      </c>
      <c r="I27" s="11" t="e">
        <f t="shared" si="7"/>
        <v>#DIV/0!</v>
      </c>
      <c r="K27" s="8"/>
      <c r="L27" s="8"/>
      <c r="M27" s="8"/>
      <c r="N27" s="2"/>
    </row>
    <row r="28" spans="1:14" ht="15" customHeight="1">
      <c r="A28" s="2"/>
      <c r="B28" s="9" t="s">
        <v>16</v>
      </c>
      <c r="C28" s="10">
        <v>9.869200000000001</v>
      </c>
      <c r="D28" s="10">
        <v>9.2872</v>
      </c>
      <c r="E28" s="10">
        <v>10.383499999999998</v>
      </c>
      <c r="F28" s="10">
        <f t="shared" si="4"/>
        <v>1.0962999999999976</v>
      </c>
      <c r="G28" s="10">
        <f t="shared" si="6"/>
        <v>11.804418985270022</v>
      </c>
      <c r="H28" s="10">
        <f t="shared" si="5"/>
        <v>0.5142999999999969</v>
      </c>
      <c r="I28" s="10">
        <f t="shared" si="7"/>
        <v>5.211161998946184</v>
      </c>
      <c r="K28" s="8"/>
      <c r="L28" s="8"/>
      <c r="M28" s="8"/>
      <c r="N28" s="2"/>
    </row>
    <row r="29" spans="1:14" ht="15" customHeight="1">
      <c r="A29" s="2"/>
      <c r="B29" s="9" t="s">
        <v>53</v>
      </c>
      <c r="C29" s="10">
        <f>+C30+C31</f>
        <v>60.1078</v>
      </c>
      <c r="D29" s="10">
        <v>0</v>
      </c>
      <c r="E29" s="10">
        <f>+E30+E31</f>
        <v>8.463899999999999</v>
      </c>
      <c r="F29" s="10">
        <f t="shared" si="4"/>
        <v>8.463899999999999</v>
      </c>
      <c r="G29" s="11" t="e">
        <f t="shared" si="6"/>
        <v>#DIV/0!</v>
      </c>
      <c r="H29" s="10">
        <f t="shared" si="5"/>
        <v>-51.6439</v>
      </c>
      <c r="I29" s="10">
        <f t="shared" si="7"/>
        <v>-85.91879922406078</v>
      </c>
      <c r="K29" s="8"/>
      <c r="L29" s="8"/>
      <c r="M29" s="8"/>
      <c r="N29" s="2"/>
    </row>
    <row r="30" spans="1:14" ht="15" customHeight="1">
      <c r="A30" s="2"/>
      <c r="B30" s="12" t="s">
        <v>54</v>
      </c>
      <c r="C30" s="10">
        <v>37.4976</v>
      </c>
      <c r="D30" s="10"/>
      <c r="E30" s="10">
        <v>5.279699999999999</v>
      </c>
      <c r="F30" s="10">
        <f t="shared" si="4"/>
        <v>5.279699999999999</v>
      </c>
      <c r="G30" s="11" t="e">
        <f t="shared" si="6"/>
        <v>#DIV/0!</v>
      </c>
      <c r="H30" s="10">
        <f t="shared" si="5"/>
        <v>-32.2179</v>
      </c>
      <c r="I30" s="10">
        <f t="shared" si="7"/>
        <v>-85.91989887352791</v>
      </c>
      <c r="K30" s="8"/>
      <c r="L30" s="8"/>
      <c r="M30" s="8"/>
      <c r="N30" s="2"/>
    </row>
    <row r="31" spans="1:14" ht="15" customHeight="1">
      <c r="A31" s="2"/>
      <c r="B31" s="12" t="s">
        <v>55</v>
      </c>
      <c r="C31" s="10">
        <v>22.610199999999995</v>
      </c>
      <c r="D31" s="10"/>
      <c r="E31" s="10">
        <v>3.1841999999999997</v>
      </c>
      <c r="F31" s="10">
        <f t="shared" si="4"/>
        <v>3.1841999999999997</v>
      </c>
      <c r="G31" s="11" t="e">
        <f t="shared" si="6"/>
        <v>#DIV/0!</v>
      </c>
      <c r="H31" s="10">
        <f t="shared" si="5"/>
        <v>-19.425999999999995</v>
      </c>
      <c r="I31" s="10">
        <f t="shared" si="7"/>
        <v>-85.91697552432088</v>
      </c>
      <c r="K31" s="8"/>
      <c r="L31" s="8"/>
      <c r="M31" s="8"/>
      <c r="N31" s="2"/>
    </row>
    <row r="32" spans="1:14" ht="20.25" customHeight="1">
      <c r="A32" s="2"/>
      <c r="B32" s="21" t="s">
        <v>22</v>
      </c>
      <c r="C32" s="20">
        <f>SUM(C33:C39)</f>
        <v>202.5464</v>
      </c>
      <c r="D32" s="20">
        <f>SUM(D33:D39)</f>
        <v>206.03820000000002</v>
      </c>
      <c r="E32" s="20">
        <f>SUM(E33:E39)</f>
        <v>215.14650999999998</v>
      </c>
      <c r="F32" s="20">
        <f t="shared" si="4"/>
        <v>9.10830999999996</v>
      </c>
      <c r="G32" s="20">
        <f t="shared" si="6"/>
        <v>4.420689949727749</v>
      </c>
      <c r="H32" s="20">
        <f t="shared" si="5"/>
        <v>12.600109999999972</v>
      </c>
      <c r="I32" s="20">
        <f t="shared" si="7"/>
        <v>6.220851123495639</v>
      </c>
      <c r="K32" s="8"/>
      <c r="L32" s="8"/>
      <c r="M32" s="8"/>
      <c r="N32" s="2"/>
    </row>
    <row r="33" spans="1:14" ht="15" customHeight="1">
      <c r="A33" s="2"/>
      <c r="B33" s="9" t="s">
        <v>17</v>
      </c>
      <c r="C33" s="10">
        <v>7.7277</v>
      </c>
      <c r="D33" s="10">
        <v>7.5474</v>
      </c>
      <c r="E33" s="10">
        <v>8.304799999999998</v>
      </c>
      <c r="F33" s="10">
        <f t="shared" si="4"/>
        <v>0.7573999999999987</v>
      </c>
      <c r="G33" s="10">
        <f t="shared" si="6"/>
        <v>10.03524392506027</v>
      </c>
      <c r="H33" s="10">
        <f t="shared" si="5"/>
        <v>0.5770999999999988</v>
      </c>
      <c r="I33" s="10">
        <f t="shared" si="7"/>
        <v>7.467940008023072</v>
      </c>
      <c r="K33" s="8"/>
      <c r="L33" s="8"/>
      <c r="M33" s="8"/>
      <c r="N33" s="2"/>
    </row>
    <row r="34" spans="1:14" ht="15" customHeight="1">
      <c r="A34" s="2"/>
      <c r="B34" s="9" t="s">
        <v>7</v>
      </c>
      <c r="C34" s="10">
        <v>61.557</v>
      </c>
      <c r="D34" s="10">
        <v>61.4948</v>
      </c>
      <c r="E34" s="10">
        <v>64.0707</v>
      </c>
      <c r="F34" s="10">
        <f t="shared" si="4"/>
        <v>2.5759000000000043</v>
      </c>
      <c r="G34" s="10">
        <f t="shared" si="6"/>
        <v>4.188809460312099</v>
      </c>
      <c r="H34" s="10">
        <f t="shared" si="5"/>
        <v>2.5137</v>
      </c>
      <c r="I34" s="10">
        <f t="shared" si="7"/>
        <v>4.083532335883815</v>
      </c>
      <c r="K34" s="8"/>
      <c r="L34" s="8"/>
      <c r="M34" s="8"/>
      <c r="N34" s="2"/>
    </row>
    <row r="35" spans="1:14" ht="15" customHeight="1">
      <c r="A35" s="2"/>
      <c r="B35" s="9" t="s">
        <v>18</v>
      </c>
      <c r="C35" s="10">
        <v>30.916500000000003</v>
      </c>
      <c r="D35" s="10">
        <v>30.742499999999996</v>
      </c>
      <c r="E35" s="10">
        <v>32.1944</v>
      </c>
      <c r="F35" s="10">
        <f t="shared" si="4"/>
        <v>1.4519000000000055</v>
      </c>
      <c r="G35" s="10">
        <f t="shared" si="6"/>
        <v>4.722777913312209</v>
      </c>
      <c r="H35" s="10">
        <f t="shared" si="5"/>
        <v>1.277899999999999</v>
      </c>
      <c r="I35" s="10">
        <f t="shared" si="7"/>
        <v>4.13339155467145</v>
      </c>
      <c r="K35" s="8"/>
      <c r="L35" s="8"/>
      <c r="M35" s="8"/>
      <c r="N35" s="2"/>
    </row>
    <row r="36" spans="1:14" ht="15" customHeight="1">
      <c r="A36" s="2"/>
      <c r="B36" s="9" t="s">
        <v>33</v>
      </c>
      <c r="C36" s="10">
        <v>0.8592000000000001</v>
      </c>
      <c r="D36" s="10">
        <v>0</v>
      </c>
      <c r="E36" s="10">
        <v>0.7652</v>
      </c>
      <c r="F36" s="10">
        <f t="shared" si="4"/>
        <v>0.7652</v>
      </c>
      <c r="G36" s="11" t="e">
        <f t="shared" si="6"/>
        <v>#DIV/0!</v>
      </c>
      <c r="H36" s="10">
        <f t="shared" si="5"/>
        <v>-0.09400000000000008</v>
      </c>
      <c r="I36" s="10">
        <f t="shared" si="7"/>
        <v>-10.940409683426452</v>
      </c>
      <c r="K36" s="8"/>
      <c r="L36" s="8"/>
      <c r="M36" s="8"/>
      <c r="N36" s="2"/>
    </row>
    <row r="37" spans="1:14" ht="15" customHeight="1" hidden="1">
      <c r="A37" s="2"/>
      <c r="B37" s="9" t="s">
        <v>37</v>
      </c>
      <c r="C37" s="10"/>
      <c r="D37" s="10"/>
      <c r="E37" s="10"/>
      <c r="F37" s="10">
        <f t="shared" si="4"/>
        <v>0</v>
      </c>
      <c r="G37" s="10" t="e">
        <f t="shared" si="6"/>
        <v>#DIV/0!</v>
      </c>
      <c r="H37" s="10">
        <f t="shared" si="5"/>
        <v>0</v>
      </c>
      <c r="I37" s="11" t="e">
        <f t="shared" si="7"/>
        <v>#DIV/0!</v>
      </c>
      <c r="K37" s="8"/>
      <c r="L37" s="8"/>
      <c r="M37" s="8"/>
      <c r="N37" s="2"/>
    </row>
    <row r="38" spans="1:14" ht="15" customHeight="1">
      <c r="A38" s="2"/>
      <c r="B38" s="9" t="s">
        <v>57</v>
      </c>
      <c r="C38" s="10">
        <v>31.9363</v>
      </c>
      <c r="D38" s="10">
        <v>34.2885</v>
      </c>
      <c r="E38" s="10">
        <v>36.28350999999999</v>
      </c>
      <c r="F38" s="10">
        <f t="shared" si="4"/>
        <v>1.9950099999999935</v>
      </c>
      <c r="G38" s="10">
        <f t="shared" si="6"/>
        <v>5.81830642926927</v>
      </c>
      <c r="H38" s="10">
        <f>+E38-C38</f>
        <v>4.347209999999993</v>
      </c>
      <c r="I38" s="10">
        <f t="shared" si="7"/>
        <v>13.612127892085162</v>
      </c>
      <c r="K38" s="8"/>
      <c r="L38" s="8"/>
      <c r="M38" s="8"/>
      <c r="N38" s="2"/>
    </row>
    <row r="39" spans="1:14" ht="15" customHeight="1">
      <c r="A39" s="2"/>
      <c r="B39" s="9" t="s">
        <v>58</v>
      </c>
      <c r="C39" s="10">
        <v>69.5497</v>
      </c>
      <c r="D39" s="10">
        <v>71.96500000000002</v>
      </c>
      <c r="E39" s="10">
        <v>73.5279</v>
      </c>
      <c r="F39" s="10">
        <f t="shared" si="4"/>
        <v>1.5628999999999849</v>
      </c>
      <c r="G39" s="10">
        <f t="shared" si="6"/>
        <v>2.1717501563259702</v>
      </c>
      <c r="H39" s="10">
        <f>+E39-C39</f>
        <v>3.978200000000001</v>
      </c>
      <c r="I39" s="10">
        <f t="shared" si="7"/>
        <v>5.71993840376019</v>
      </c>
      <c r="K39" s="8"/>
      <c r="L39" s="8"/>
      <c r="M39" s="8"/>
      <c r="N39" s="2"/>
    </row>
    <row r="40" spans="1:14" ht="21" customHeight="1">
      <c r="A40" s="2"/>
      <c r="B40" s="19" t="s">
        <v>23</v>
      </c>
      <c r="C40" s="20">
        <f>SUM(C41:C43)</f>
        <v>174.01420000000005</v>
      </c>
      <c r="D40" s="20">
        <f>SUM(D41:D43)</f>
        <v>259.1065999999999</v>
      </c>
      <c r="E40" s="20">
        <f>SUM(E41:E43)</f>
        <v>169.69871999999998</v>
      </c>
      <c r="F40" s="20">
        <f t="shared" si="4"/>
        <v>-89.40787999999992</v>
      </c>
      <c r="G40" s="20">
        <f t="shared" si="6"/>
        <v>-34.50621481660443</v>
      </c>
      <c r="H40" s="20">
        <f t="shared" si="5"/>
        <v>-4.315480000000065</v>
      </c>
      <c r="I40" s="20">
        <f t="shared" si="7"/>
        <v>-2.4799585321198294</v>
      </c>
      <c r="K40" s="8"/>
      <c r="L40" s="8"/>
      <c r="M40" s="8"/>
      <c r="N40" s="2"/>
    </row>
    <row r="41" spans="1:14" ht="15" customHeight="1">
      <c r="A41" s="2"/>
      <c r="B41" s="9" t="s">
        <v>20</v>
      </c>
      <c r="C41" s="10">
        <v>25.604200000000002</v>
      </c>
      <c r="D41" s="10">
        <v>10.925699999999999</v>
      </c>
      <c r="E41" s="10">
        <v>27.190200000000004</v>
      </c>
      <c r="F41" s="10">
        <f t="shared" si="4"/>
        <v>16.264500000000005</v>
      </c>
      <c r="G41" s="10">
        <f t="shared" si="6"/>
        <v>148.86460364095672</v>
      </c>
      <c r="H41" s="10">
        <f t="shared" si="5"/>
        <v>1.586000000000002</v>
      </c>
      <c r="I41" s="10">
        <f t="shared" si="7"/>
        <v>6.194296248271775</v>
      </c>
      <c r="K41" s="8"/>
      <c r="L41" s="8"/>
      <c r="M41" s="8"/>
      <c r="N41" s="2"/>
    </row>
    <row r="42" spans="1:14" ht="15" customHeight="1">
      <c r="A42" s="2"/>
      <c r="B42" s="9" t="s">
        <v>21</v>
      </c>
      <c r="C42" s="10">
        <v>12.456</v>
      </c>
      <c r="D42" s="10">
        <v>0</v>
      </c>
      <c r="E42" s="10">
        <v>8.4207</v>
      </c>
      <c r="F42" s="10">
        <f t="shared" si="4"/>
        <v>8.4207</v>
      </c>
      <c r="G42" s="11" t="e">
        <f t="shared" si="6"/>
        <v>#DIV/0!</v>
      </c>
      <c r="H42" s="10">
        <f t="shared" si="5"/>
        <v>-4.035299999999999</v>
      </c>
      <c r="I42" s="10">
        <f t="shared" si="7"/>
        <v>-32.39643545279383</v>
      </c>
      <c r="K42" s="8"/>
      <c r="L42" s="8"/>
      <c r="M42" s="8"/>
      <c r="N42" s="2"/>
    </row>
    <row r="43" spans="1:14" ht="15.75" customHeight="1">
      <c r="A43" s="2"/>
      <c r="B43" s="9" t="s">
        <v>31</v>
      </c>
      <c r="C43" s="10">
        <v>135.95400000000004</v>
      </c>
      <c r="D43" s="10">
        <v>248.1808999999999</v>
      </c>
      <c r="E43" s="10">
        <v>134.08782</v>
      </c>
      <c r="F43" s="10">
        <f t="shared" si="4"/>
        <v>-114.0930799999999</v>
      </c>
      <c r="G43" s="10">
        <f t="shared" si="6"/>
        <v>-45.971740774572076</v>
      </c>
      <c r="H43" s="10">
        <f t="shared" si="5"/>
        <v>-1.8661800000000426</v>
      </c>
      <c r="I43" s="10">
        <f t="shared" si="7"/>
        <v>-1.3726554569928373</v>
      </c>
      <c r="K43" s="8"/>
      <c r="L43" s="8"/>
      <c r="M43" s="8"/>
      <c r="N43" s="2"/>
    </row>
    <row r="44" spans="1:13" ht="6" customHeight="1" hidden="1">
      <c r="A44" s="2"/>
      <c r="B44" s="22"/>
      <c r="C44" s="23"/>
      <c r="D44" s="23"/>
      <c r="E44" s="23"/>
      <c r="F44" s="23"/>
      <c r="G44" s="23"/>
      <c r="H44" s="23"/>
      <c r="I44" s="24"/>
      <c r="K44" s="8"/>
      <c r="L44" s="8"/>
      <c r="M44" s="8"/>
    </row>
    <row r="45" spans="2:13" ht="5.25" customHeight="1">
      <c r="B45" s="4"/>
      <c r="C45" s="4"/>
      <c r="D45" s="4"/>
      <c r="E45" s="5"/>
      <c r="F45" s="5"/>
      <c r="G45" s="5"/>
      <c r="H45" s="5"/>
      <c r="I45" s="5"/>
      <c r="K45" s="2"/>
      <c r="L45" s="2"/>
      <c r="M45" s="2"/>
    </row>
    <row r="46" spans="2:13" ht="21" customHeight="1">
      <c r="B46" s="6" t="s">
        <v>19</v>
      </c>
      <c r="C46" s="6"/>
      <c r="D46" s="6"/>
      <c r="E46" s="5"/>
      <c r="F46" s="5"/>
      <c r="G46" s="5"/>
      <c r="H46" s="5"/>
      <c r="I46" s="5"/>
      <c r="K46" s="2"/>
      <c r="L46" s="2"/>
      <c r="M46" s="2"/>
    </row>
    <row r="47" spans="2:9" ht="12.75" customHeight="1">
      <c r="B47" s="5"/>
      <c r="C47" s="5"/>
      <c r="D47" s="5"/>
      <c r="E47" s="5"/>
      <c r="F47" s="5"/>
      <c r="G47" s="5"/>
      <c r="H47" s="5"/>
      <c r="I47" s="5"/>
    </row>
    <row r="48" spans="2:9" ht="25.5">
      <c r="B48" s="7" t="s">
        <v>32</v>
      </c>
      <c r="C48" s="7"/>
      <c r="D48" s="7"/>
      <c r="E48" s="7"/>
      <c r="F48" s="7"/>
      <c r="G48" s="7"/>
      <c r="H48" s="7"/>
      <c r="I48" s="7"/>
    </row>
  </sheetData>
  <sheetProtection/>
  <mergeCells count="5">
    <mergeCell ref="B2:I2"/>
    <mergeCell ref="B3:I3"/>
    <mergeCell ref="B5:B6"/>
    <mergeCell ref="H5:I5"/>
    <mergeCell ref="F5:G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61" r:id="rId1"/>
  <ignoredErrors>
    <ignoredError sqref="C12:E12 C32:E32" formulaRange="1"/>
    <ignoredError sqref="I37 I27 G36:G37 G42 G30:G31 G27 G7:G26 G28:G29 G32:G35 G43 G38:G41 I19 I22:I23 I34:I36 I39 I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omelendez</dc:creator>
  <cp:keywords/>
  <dc:description/>
  <cp:lastModifiedBy>Leonardo Navarro</cp:lastModifiedBy>
  <cp:lastPrinted>2019-10-04T21:22:31Z</cp:lastPrinted>
  <dcterms:created xsi:type="dcterms:W3CDTF">2010-02-17T22:24:39Z</dcterms:created>
  <dcterms:modified xsi:type="dcterms:W3CDTF">2019-10-04T21:22:38Z</dcterms:modified>
  <cp:category/>
  <cp:version/>
  <cp:contentType/>
  <cp:contentStatus/>
</cp:coreProperties>
</file>